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-15" yWindow="-15" windowWidth="9570" windowHeight="4665" tabRatio="893"/>
  </bookViews>
  <sheets>
    <sheet name="COMPARATIVO" sheetId="17" r:id="rId1"/>
    <sheet name="FEBRERO-JUNIO 2021" sheetId="21" r:id="rId2"/>
    <sheet name="AGOSTO-DICIEMBRE 2021" sheetId="22" r:id="rId3"/>
  </sheets>
  <definedNames>
    <definedName name="_xlnm.Print_Area" localSheetId="2">'AGOSTO-DICIEMBRE 2021'!$A$1:$AT$50</definedName>
    <definedName name="_xlnm.Print_Area" localSheetId="0">COMPARATIVO!$A$9:$I$213</definedName>
    <definedName name="_xlnm.Print_Area" localSheetId="1">'FEBRERO-JUNIO 2021'!$A$1:$AT$49</definedName>
    <definedName name="MATUTINO" localSheetId="2">#REF!</definedName>
    <definedName name="MATUTINO" localSheetId="1">#REF!</definedName>
    <definedName name="MATUTINO">#REF!</definedName>
    <definedName name="MIXTO" localSheetId="2">#REF!</definedName>
    <definedName name="MIXTO" localSheetId="1">#REF!</definedName>
    <definedName name="MIXTO">#REF!</definedName>
    <definedName name="_xlnm.Print_Titles" localSheetId="2">'AGOSTO-DICIEMBRE 2021'!$10:$10</definedName>
    <definedName name="VESPERTINO" localSheetId="2">#REF!</definedName>
    <definedName name="VESPERTINO" localSheetId="1">#REF!</definedName>
    <definedName name="VESPERTINO">#REF!</definedName>
  </definedNames>
  <calcPr calcId="162913"/>
</workbook>
</file>

<file path=xl/calcChain.xml><?xml version="1.0" encoding="utf-8"?>
<calcChain xmlns="http://schemas.openxmlformats.org/spreadsheetml/2006/main">
  <c r="Q16" i="17" l="1"/>
  <c r="Q15" i="17"/>
  <c r="Q14" i="17"/>
  <c r="Q13" i="17"/>
  <c r="F108" i="17" l="1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4" i="17"/>
  <c r="F67" i="17"/>
  <c r="F63" i="17"/>
  <c r="H63" i="17" s="1"/>
  <c r="F62" i="17"/>
  <c r="D109" i="17"/>
  <c r="E109" i="17"/>
  <c r="H67" i="17" l="1"/>
  <c r="H94" i="17"/>
  <c r="F53" i="17"/>
  <c r="F54" i="17" s="1"/>
  <c r="F56" i="17"/>
  <c r="F57" i="17"/>
  <c r="F58" i="17"/>
  <c r="F59" i="17"/>
  <c r="H62" i="17"/>
  <c r="F64" i="17"/>
  <c r="H64" i="17" s="1"/>
  <c r="F65" i="17"/>
  <c r="H65" i="17" s="1"/>
  <c r="F66" i="17"/>
  <c r="H66" i="17" s="1"/>
  <c r="F68" i="17"/>
  <c r="H68" i="17" s="1"/>
  <c r="F69" i="17"/>
  <c r="H69" i="17" s="1"/>
  <c r="F70" i="17"/>
  <c r="H70" i="17" s="1"/>
  <c r="F71" i="17"/>
  <c r="H71" i="17" s="1"/>
  <c r="F72" i="17"/>
  <c r="H72" i="17" s="1"/>
  <c r="F73" i="17"/>
  <c r="H73" i="17" s="1"/>
  <c r="F74" i="17"/>
  <c r="H74" i="17" s="1"/>
  <c r="F75" i="17"/>
  <c r="H75" i="17" s="1"/>
  <c r="F76" i="17"/>
  <c r="H76" i="17" s="1"/>
  <c r="F77" i="17"/>
  <c r="H77" i="17" s="1"/>
  <c r="F78" i="17"/>
  <c r="H78" i="17" s="1"/>
  <c r="F79" i="17"/>
  <c r="H79" i="17" s="1"/>
  <c r="F80" i="17"/>
  <c r="H80" i="17" s="1"/>
  <c r="F81" i="17"/>
  <c r="H81" i="17" s="1"/>
  <c r="F82" i="17"/>
  <c r="H82" i="17" s="1"/>
  <c r="F83" i="17"/>
  <c r="H83" i="17" s="1"/>
  <c r="F84" i="17"/>
  <c r="H84" i="17" s="1"/>
  <c r="F85" i="17"/>
  <c r="H85" i="17" s="1"/>
  <c r="F86" i="17"/>
  <c r="H86" i="17" s="1"/>
  <c r="F87" i="17"/>
  <c r="H87" i="17" s="1"/>
  <c r="F88" i="17"/>
  <c r="H88" i="17" s="1"/>
  <c r="F89" i="17"/>
  <c r="H89" i="17" s="1"/>
  <c r="F90" i="17"/>
  <c r="H90" i="17" s="1"/>
  <c r="F91" i="17"/>
  <c r="H91" i="17" s="1"/>
  <c r="F92" i="17"/>
  <c r="H92" i="17" s="1"/>
  <c r="F93" i="17"/>
  <c r="H93" i="17" s="1"/>
  <c r="F60" i="17" l="1"/>
  <c r="F109" i="17"/>
  <c r="E60" i="17"/>
  <c r="G105" i="17" l="1"/>
  <c r="G106" i="17"/>
  <c r="G107" i="17"/>
  <c r="G108" i="17"/>
  <c r="G97" i="17"/>
  <c r="G98" i="17"/>
  <c r="G99" i="17"/>
  <c r="G100" i="17"/>
  <c r="G101" i="17"/>
  <c r="G102" i="17"/>
  <c r="G103" i="17"/>
  <c r="G104" i="17"/>
  <c r="G96" i="17"/>
  <c r="G58" i="17"/>
  <c r="G59" i="17"/>
  <c r="G57" i="17"/>
  <c r="G56" i="17"/>
  <c r="E54" i="17"/>
  <c r="G53" i="17"/>
  <c r="G54" i="17" s="1"/>
  <c r="G109" i="17" l="1"/>
  <c r="G60" i="17"/>
  <c r="G126" i="17"/>
  <c r="I126" i="17" s="1"/>
  <c r="V19" i="22" l="1"/>
  <c r="G148" i="17" l="1"/>
  <c r="I148" i="17" s="1"/>
  <c r="G149" i="17"/>
  <c r="I149" i="17" s="1"/>
  <c r="G150" i="17"/>
  <c r="I150" i="17" s="1"/>
  <c r="G151" i="17"/>
  <c r="I151" i="17" s="1"/>
  <c r="G152" i="17"/>
  <c r="I152" i="17" s="1"/>
  <c r="G209" i="17" l="1"/>
  <c r="G210" i="17"/>
  <c r="G208" i="17"/>
  <c r="G21" i="17"/>
  <c r="I20" i="17"/>
  <c r="I19" i="17"/>
  <c r="H17" i="17"/>
  <c r="G17" i="17"/>
  <c r="I16" i="17"/>
  <c r="I15" i="17"/>
  <c r="I14" i="17"/>
  <c r="I13" i="17"/>
  <c r="F21" i="17"/>
  <c r="D21" i="17"/>
  <c r="F17" i="17"/>
  <c r="E17" i="17"/>
  <c r="D17" i="17"/>
  <c r="I21" i="17" l="1"/>
  <c r="I17" i="17"/>
  <c r="G179" i="17"/>
  <c r="I179" i="17" s="1"/>
  <c r="H211" i="17"/>
  <c r="G211" i="17"/>
  <c r="F211" i="17"/>
  <c r="F206" i="17"/>
  <c r="E206" i="17"/>
  <c r="G137" i="17" l="1"/>
  <c r="I137" i="17" l="1"/>
  <c r="I210" i="17"/>
  <c r="V19" i="21" l="1"/>
  <c r="W19" i="21"/>
  <c r="T19" i="21"/>
  <c r="H206" i="17"/>
  <c r="G115" i="17" l="1"/>
  <c r="I115" i="17" s="1"/>
  <c r="G168" i="17" l="1"/>
  <c r="I168" i="17" s="1"/>
  <c r="W19" i="22" l="1"/>
  <c r="T19" i="22"/>
  <c r="R19" i="22"/>
  <c r="P19" i="22"/>
  <c r="N19" i="22"/>
  <c r="L19" i="22"/>
  <c r="J19" i="22"/>
  <c r="H19" i="22"/>
  <c r="X18" i="22"/>
  <c r="X17" i="22"/>
  <c r="X16" i="22"/>
  <c r="X15" i="22"/>
  <c r="X14" i="22"/>
  <c r="N19" i="21"/>
  <c r="E135" i="17"/>
  <c r="F135" i="17"/>
  <c r="H135" i="17"/>
  <c r="D135" i="17"/>
  <c r="X19" i="22" l="1"/>
  <c r="AA15" i="22" l="1"/>
  <c r="V20" i="22"/>
  <c r="AA14" i="22"/>
  <c r="P20" i="22"/>
  <c r="W20" i="22"/>
  <c r="AA17" i="22"/>
  <c r="J20" i="22"/>
  <c r="T20" i="22"/>
  <c r="AA18" i="22"/>
  <c r="AA16" i="22"/>
  <c r="AA19" i="22"/>
  <c r="H20" i="22"/>
  <c r="R20" i="22"/>
  <c r="L20" i="22"/>
  <c r="N20" i="22"/>
  <c r="L20" i="17"/>
  <c r="L19" i="17"/>
  <c r="J21" i="17"/>
  <c r="K17" i="17"/>
  <c r="K23" i="17" s="1"/>
  <c r="J17" i="17"/>
  <c r="H54" i="17"/>
  <c r="H60" i="17"/>
  <c r="Q19" i="17" l="1"/>
  <c r="Q30" i="17"/>
  <c r="Q18" i="17"/>
  <c r="Q29" i="17"/>
  <c r="L21" i="17"/>
  <c r="L17" i="17"/>
  <c r="Q31" i="17" s="1"/>
  <c r="J23" i="17"/>
  <c r="X14" i="21"/>
  <c r="Q32" i="17" l="1"/>
  <c r="L23" i="17"/>
  <c r="AN28" i="22"/>
  <c r="AG25" i="22"/>
  <c r="AN27" i="22"/>
  <c r="AN26" i="22"/>
  <c r="AN25" i="22"/>
  <c r="AN23" i="22"/>
  <c r="AN22" i="22"/>
  <c r="AP27" i="21"/>
  <c r="AI24" i="21"/>
  <c r="R19" i="21"/>
  <c r="P19" i="21"/>
  <c r="J19" i="21"/>
  <c r="H19" i="21"/>
  <c r="L19" i="21"/>
  <c r="X17" i="21"/>
  <c r="AP25" i="21" s="1"/>
  <c r="X16" i="21"/>
  <c r="AP24" i="21" s="1"/>
  <c r="X15" i="21"/>
  <c r="AP23" i="21" s="1"/>
  <c r="AP22" i="21"/>
  <c r="D206" i="17"/>
  <c r="X19" i="21" l="1"/>
  <c r="T20" i="21" s="1"/>
  <c r="AG27" i="22"/>
  <c r="AG28" i="22"/>
  <c r="AG22" i="22"/>
  <c r="X18" i="21"/>
  <c r="N20" i="21" l="1"/>
  <c r="W20" i="21"/>
  <c r="V20" i="21"/>
  <c r="L20" i="21"/>
  <c r="AI25" i="21" s="1"/>
  <c r="AG29" i="22"/>
  <c r="AG26" i="22"/>
  <c r="AG23" i="22"/>
  <c r="J20" i="21"/>
  <c r="AI23" i="21" s="1"/>
  <c r="AA14" i="21"/>
  <c r="AA16" i="21"/>
  <c r="H20" i="21"/>
  <c r="AI22" i="21" s="1"/>
  <c r="R20" i="21"/>
  <c r="AI27" i="21" s="1"/>
  <c r="AI28" i="21"/>
  <c r="AA18" i="21"/>
  <c r="AP26" i="21"/>
  <c r="AA19" i="21"/>
  <c r="AA15" i="21"/>
  <c r="P20" i="21"/>
  <c r="AI26" i="21" s="1"/>
  <c r="AA17" i="21"/>
  <c r="G114" i="17" l="1"/>
  <c r="I114" i="17" s="1"/>
  <c r="G116" i="17"/>
  <c r="G117" i="17"/>
  <c r="G118" i="17"/>
  <c r="G119" i="17"/>
  <c r="G120" i="17"/>
  <c r="G121" i="17"/>
  <c r="G122" i="17"/>
  <c r="G123" i="17"/>
  <c r="G124" i="17"/>
  <c r="G125" i="17"/>
  <c r="G127" i="17"/>
  <c r="G128" i="17"/>
  <c r="G129" i="17"/>
  <c r="G130" i="17"/>
  <c r="G131" i="17"/>
  <c r="G132" i="17"/>
  <c r="G133" i="17"/>
  <c r="G134" i="17"/>
  <c r="G135" i="17" l="1"/>
  <c r="G189" i="17" l="1"/>
  <c r="I189" i="17" s="1"/>
  <c r="G190" i="17"/>
  <c r="I190" i="17" l="1"/>
  <c r="I209" i="17"/>
  <c r="G187" i="17"/>
  <c r="I187" i="17" s="1"/>
  <c r="E211" i="17" l="1"/>
  <c r="E212" i="17" s="1"/>
  <c r="D211" i="17"/>
  <c r="G188" i="17"/>
  <c r="I188" i="17" s="1"/>
  <c r="D212" i="17" l="1"/>
  <c r="G183" i="17" l="1"/>
  <c r="G184" i="17"/>
  <c r="G185" i="17"/>
  <c r="G186" i="17"/>
  <c r="I186" i="17" s="1"/>
  <c r="I185" i="17" l="1"/>
  <c r="I208" i="17"/>
  <c r="I211" i="17" s="1"/>
  <c r="G205" i="17"/>
  <c r="I205" i="17" s="1"/>
  <c r="G204" i="17"/>
  <c r="I204" i="17" s="1"/>
  <c r="G203" i="17"/>
  <c r="I203" i="17" s="1"/>
  <c r="G202" i="17"/>
  <c r="I202" i="17" s="1"/>
  <c r="G201" i="17"/>
  <c r="I201" i="17" s="1"/>
  <c r="G200" i="17"/>
  <c r="I200" i="17" s="1"/>
  <c r="G199" i="17"/>
  <c r="I199" i="17" s="1"/>
  <c r="G198" i="17"/>
  <c r="G197" i="17"/>
  <c r="I197" i="17" s="1"/>
  <c r="G196" i="17"/>
  <c r="I196" i="17" s="1"/>
  <c r="G195" i="17"/>
  <c r="I195" i="17" s="1"/>
  <c r="G194" i="17"/>
  <c r="I194" i="17" s="1"/>
  <c r="G193" i="17"/>
  <c r="I193" i="17" s="1"/>
  <c r="G192" i="17"/>
  <c r="I192" i="17" s="1"/>
  <c r="I184" i="17"/>
  <c r="I183" i="17"/>
  <c r="G182" i="17"/>
  <c r="I182" i="17" s="1"/>
  <c r="G181" i="17"/>
  <c r="I181" i="17" s="1"/>
  <c r="G180" i="17"/>
  <c r="I180" i="17" s="1"/>
  <c r="G178" i="17"/>
  <c r="I178" i="17" s="1"/>
  <c r="G177" i="17"/>
  <c r="I177" i="17" s="1"/>
  <c r="G176" i="17"/>
  <c r="I176" i="17" s="1"/>
  <c r="G175" i="17"/>
  <c r="G174" i="17"/>
  <c r="I174" i="17" s="1"/>
  <c r="G173" i="17"/>
  <c r="I173" i="17" s="1"/>
  <c r="G172" i="17"/>
  <c r="I172" i="17" s="1"/>
  <c r="G171" i="17"/>
  <c r="G170" i="17"/>
  <c r="I170" i="17" s="1"/>
  <c r="G169" i="17"/>
  <c r="I169" i="17" s="1"/>
  <c r="G167" i="17"/>
  <c r="I167" i="17" s="1"/>
  <c r="G166" i="17"/>
  <c r="I166" i="17" s="1"/>
  <c r="G165" i="17"/>
  <c r="I165" i="17" s="1"/>
  <c r="G164" i="17"/>
  <c r="I164" i="17" s="1"/>
  <c r="G163" i="17"/>
  <c r="I163" i="17" s="1"/>
  <c r="G162" i="17"/>
  <c r="I162" i="17" s="1"/>
  <c r="G161" i="17"/>
  <c r="I161" i="17" s="1"/>
  <c r="G160" i="17"/>
  <c r="I160" i="17" s="1"/>
  <c r="G159" i="17"/>
  <c r="I159" i="17" s="1"/>
  <c r="G158" i="17"/>
  <c r="I158" i="17" s="1"/>
  <c r="G157" i="17"/>
  <c r="I157" i="17" s="1"/>
  <c r="G156" i="17"/>
  <c r="I156" i="17" s="1"/>
  <c r="G155" i="17"/>
  <c r="I155" i="17" s="1"/>
  <c r="G154" i="17"/>
  <c r="I154" i="17" s="1"/>
  <c r="G153" i="17"/>
  <c r="I153" i="17" s="1"/>
  <c r="G147" i="17"/>
  <c r="I147" i="17" s="1"/>
  <c r="G146" i="17"/>
  <c r="I146" i="17" s="1"/>
  <c r="G145" i="17"/>
  <c r="I145" i="17" s="1"/>
  <c r="G144" i="17"/>
  <c r="I144" i="17" s="1"/>
  <c r="G143" i="17"/>
  <c r="G142" i="17"/>
  <c r="I142" i="17" s="1"/>
  <c r="G141" i="17"/>
  <c r="I141" i="17" s="1"/>
  <c r="G140" i="17"/>
  <c r="I140" i="17" s="1"/>
  <c r="G139" i="17"/>
  <c r="I139" i="17" s="1"/>
  <c r="G138" i="17"/>
  <c r="I134" i="17"/>
  <c r="I133" i="17"/>
  <c r="I132" i="17"/>
  <c r="I131" i="17"/>
  <c r="I130" i="17"/>
  <c r="I129" i="17"/>
  <c r="I128" i="17"/>
  <c r="I127" i="17"/>
  <c r="I125" i="17"/>
  <c r="I124" i="17"/>
  <c r="I123" i="17"/>
  <c r="I122" i="17"/>
  <c r="I121" i="17"/>
  <c r="I120" i="17"/>
  <c r="I119" i="17"/>
  <c r="I118" i="17"/>
  <c r="I117" i="17"/>
  <c r="I138" i="17" l="1"/>
  <c r="G206" i="17"/>
  <c r="I171" i="17"/>
  <c r="I175" i="17"/>
  <c r="I116" i="17"/>
  <c r="I135" i="17" s="1"/>
  <c r="I198" i="17"/>
  <c r="I143" i="17"/>
  <c r="I206" i="17" l="1"/>
  <c r="G212" i="17"/>
  <c r="H212" i="17" l="1"/>
  <c r="I212" i="17"/>
  <c r="F212" i="17" l="1"/>
  <c r="G23" i="17" l="1"/>
  <c r="E23" i="17"/>
  <c r="H23" i="17"/>
  <c r="D23" i="17" l="1"/>
  <c r="F23" i="17"/>
  <c r="I23" i="17" l="1"/>
  <c r="H109" i="17"/>
</calcChain>
</file>

<file path=xl/sharedStrings.xml><?xml version="1.0" encoding="utf-8"?>
<sst xmlns="http://schemas.openxmlformats.org/spreadsheetml/2006/main" count="284" uniqueCount="198">
  <si>
    <t>No.</t>
  </si>
  <si>
    <t>NIVEL DE ESTUDIO</t>
  </si>
  <si>
    <t>Posgrado</t>
  </si>
  <si>
    <t>Secundaria</t>
  </si>
  <si>
    <t>Preparatoria</t>
  </si>
  <si>
    <t>Licenciatura</t>
  </si>
  <si>
    <t>Maestría</t>
  </si>
  <si>
    <t>Especialidad</t>
  </si>
  <si>
    <t>SAN FRANCISCO</t>
  </si>
  <si>
    <t>SALAMANCA</t>
  </si>
  <si>
    <t>TOTALES POR NIVEL</t>
  </si>
  <si>
    <t>No se ofrece el nivel en el campus</t>
  </si>
  <si>
    <t>Campus</t>
  </si>
  <si>
    <t>San Francisco</t>
  </si>
  <si>
    <t>Salamanca</t>
  </si>
  <si>
    <t>Todos los campi</t>
  </si>
  <si>
    <t>JUAN ALONSO DE TORRES</t>
  </si>
  <si>
    <t>Juan Alonso de Torres</t>
  </si>
  <si>
    <t>Lomas del Campestre</t>
  </si>
  <si>
    <t>Américas</t>
  </si>
  <si>
    <t>T.S.U.</t>
  </si>
  <si>
    <t>Doctorado</t>
  </si>
  <si>
    <t>TOTALES POR CAMPUS</t>
  </si>
  <si>
    <t>Nivel</t>
  </si>
  <si>
    <t>SECUNDARIA</t>
  </si>
  <si>
    <t>PREPARATORIA</t>
  </si>
  <si>
    <t>LICENCIATURA</t>
  </si>
  <si>
    <t>POSGRADO</t>
  </si>
  <si>
    <t>Subtotal</t>
  </si>
  <si>
    <t>INTERCAMBIO ACADEMICO</t>
  </si>
  <si>
    <t>TOTAL</t>
  </si>
  <si>
    <t>TOTAL POR NIVEL</t>
  </si>
  <si>
    <t>% QUE REPRESENTA</t>
  </si>
  <si>
    <t>Intercambio</t>
  </si>
  <si>
    <t>CAMPESTRE</t>
  </si>
  <si>
    <t>Medicina Veterinaria y Zootecnia</t>
  </si>
  <si>
    <t>Arquitectura</t>
  </si>
  <si>
    <t>Ingeniería Civil</t>
  </si>
  <si>
    <t>Ingeniería Industrial</t>
  </si>
  <si>
    <t>Ingeniería Electromecánica</t>
  </si>
  <si>
    <t>Reingreso</t>
  </si>
  <si>
    <t>Programa Académico</t>
  </si>
  <si>
    <t>Total</t>
  </si>
  <si>
    <t>LICENCIATURA CAMPESTRE</t>
  </si>
  <si>
    <t>LICENCIATURA SALAMANCA</t>
  </si>
  <si>
    <t>Secundaria San. Fco. Rincón</t>
  </si>
  <si>
    <t>Preparatoria San. Fco. Rincón</t>
  </si>
  <si>
    <t>Preparatoria Juan Alonso de Torres</t>
  </si>
  <si>
    <t>Preparatoria Américas</t>
  </si>
  <si>
    <t>Preparatoria Salamanca</t>
  </si>
  <si>
    <t>ESPECIALIDAD CAMPESTRE</t>
  </si>
  <si>
    <t>Prostodoncia e Implantología</t>
  </si>
  <si>
    <t>Endodoncia</t>
  </si>
  <si>
    <t xml:space="preserve">Nutrición Vegetal   </t>
  </si>
  <si>
    <t>Diseño de Calzado</t>
  </si>
  <si>
    <t>Comunicación Organizacional</t>
  </si>
  <si>
    <t>Diseño Editorial</t>
  </si>
  <si>
    <t>Comunicación Social y Política</t>
  </si>
  <si>
    <t>Agronegocios</t>
  </si>
  <si>
    <t>Redes y Seguridad de la Información</t>
  </si>
  <si>
    <t>MAESTRÍA CAMPESTRE</t>
  </si>
  <si>
    <t>Finanzas Corporativas</t>
  </si>
  <si>
    <t>Fiscal</t>
  </si>
  <si>
    <t>Derecho Civil</t>
  </si>
  <si>
    <t>Derecho Constitucional y Administrativo</t>
  </si>
  <si>
    <t>Educación</t>
  </si>
  <si>
    <t xml:space="preserve">Gestión Deportiva   </t>
  </si>
  <si>
    <t>Ingeniería Administrativa y Calidad</t>
  </si>
  <si>
    <t xml:space="preserve">Diseño Urbano </t>
  </si>
  <si>
    <t>Administración Educativa</t>
  </si>
  <si>
    <t>Desarrollo Organizacional</t>
  </si>
  <si>
    <t>Tecnologías de Información Empresarial</t>
  </si>
  <si>
    <t>Logística Internacional</t>
  </si>
  <si>
    <t xml:space="preserve">Administración de Instituciones de Salud </t>
  </si>
  <si>
    <t>Ortodoncia</t>
  </si>
  <si>
    <t>Odontología Pediátrica</t>
  </si>
  <si>
    <t>Terapia Familiar</t>
  </si>
  <si>
    <t>Agricultura Protegida</t>
  </si>
  <si>
    <t>Habitabilidad del Espacio Interior</t>
  </si>
  <si>
    <t>Tecnologías Web y Dispositivos Móviles</t>
  </si>
  <si>
    <t>MAESTRÍA SALAMANCA</t>
  </si>
  <si>
    <t>Administración de Negocios</t>
  </si>
  <si>
    <t>DOCTORADO CAMPESTRE</t>
  </si>
  <si>
    <t>Doctorado en Administración y Estudios Organizacionales</t>
  </si>
  <si>
    <t>PROGRAMA ACADÉMICO DE POSGRADO</t>
  </si>
  <si>
    <t>Total Secundaria</t>
  </si>
  <si>
    <t>Total Preparatoria</t>
  </si>
  <si>
    <t>Total Licenciatura</t>
  </si>
  <si>
    <t>Total Especialidad</t>
  </si>
  <si>
    <t>Total Maestría</t>
  </si>
  <si>
    <t>Total Doctorado</t>
  </si>
  <si>
    <t>TOTAL POSGRADO</t>
  </si>
  <si>
    <t>Total Nuevo Ingreso</t>
  </si>
  <si>
    <t>Total Población</t>
  </si>
  <si>
    <t>Contaduría Pública</t>
  </si>
  <si>
    <t>Ciencias de la Comunicación</t>
  </si>
  <si>
    <t>Diseño Industrial</t>
  </si>
  <si>
    <t>Derecho</t>
  </si>
  <si>
    <t>Agrónomo en Producción</t>
  </si>
  <si>
    <t>Diseño de Modas y Calzado</t>
  </si>
  <si>
    <t>Desarrollo del Capital Humano</t>
  </si>
  <si>
    <t>Psicología</t>
  </si>
  <si>
    <t>Negocios Internacionales</t>
  </si>
  <si>
    <t>Odontología</t>
  </si>
  <si>
    <t>Ing. De Software y Sistemas Computacionales</t>
  </si>
  <si>
    <t>Criminología y Criminalística</t>
  </si>
  <si>
    <t>Diseño Ambiental y de Espacios</t>
  </si>
  <si>
    <t>Lenguas Modernas e Interculturalidad</t>
  </si>
  <si>
    <t>Gestión y Operación de Servicios Gastronómicos</t>
  </si>
  <si>
    <t>Automatización y Control Industrial</t>
  </si>
  <si>
    <t>Entrenamiento Deportivo</t>
  </si>
  <si>
    <t xml:space="preserve">Derecho Procesal Civil </t>
  </si>
  <si>
    <t>Publicidad y Marketing Estratégico</t>
  </si>
  <si>
    <t>Derecho Aduanero</t>
  </si>
  <si>
    <t>Derecho Mercantil</t>
  </si>
  <si>
    <t>Gestión de Proyectos de Comunicación Social y Política</t>
  </si>
  <si>
    <t>Comunicación Estratégica en las Organizaciones</t>
  </si>
  <si>
    <t>Técnicas de Reproducción Animal</t>
  </si>
  <si>
    <t>Derecho Mercantil y Corporativo</t>
  </si>
  <si>
    <t>Gestión y Desarrollo de Productos Turísticos</t>
  </si>
  <si>
    <t>Producción Pecuaria</t>
  </si>
  <si>
    <t>Diseño y Gestión para la Industria Automotriz</t>
  </si>
  <si>
    <t>Logística, Despacho y Defensa del Comercio Internacional</t>
  </si>
  <si>
    <t>Ingeniería Automotriz</t>
  </si>
  <si>
    <t>Derecho del Trabajo y Relaciones Laborales</t>
  </si>
  <si>
    <t>Diseño y Asesoria de Imagen Personal</t>
  </si>
  <si>
    <t>Mercadotecnia Estratégica</t>
  </si>
  <si>
    <t>Diseño Arquitectónico</t>
  </si>
  <si>
    <t>Diseño y Negocio</t>
  </si>
  <si>
    <t>Administración de Negocios en Entornos Virtuales</t>
  </si>
  <si>
    <t>Doctorado en Educación y Desarrollo Humano</t>
  </si>
  <si>
    <t>Diseño de Espacios Comerciales</t>
  </si>
  <si>
    <t>Juicios Orales y Proceso Penal Acusatorio</t>
  </si>
  <si>
    <t>Ciencias Penales</t>
  </si>
  <si>
    <t>Administración y Economía Pública</t>
  </si>
  <si>
    <t>Ingeniería de Manufactura</t>
  </si>
  <si>
    <t>Ingeniería de Estructuras</t>
  </si>
  <si>
    <t>Emprendimiento e Innovación en los Negocios</t>
  </si>
  <si>
    <t>Ciencias Forenses</t>
  </si>
  <si>
    <t>Ingeniería y Diseño en Envase, Empaque y Embalaje</t>
  </si>
  <si>
    <t>Odontología Doble Titulación</t>
  </si>
  <si>
    <t>Turismo de Negocios y Reuniones</t>
  </si>
  <si>
    <t>Relaciones Públicas</t>
  </si>
  <si>
    <t>Psicología Clínica</t>
  </si>
  <si>
    <t>POBLACIÓN ESTUDIANTIL ATENDIDA</t>
  </si>
  <si>
    <t>Derecho Notarial y Registral</t>
  </si>
  <si>
    <t>Lic. Actuaría</t>
  </si>
  <si>
    <t>Diseño Gráfico Estratégico</t>
  </si>
  <si>
    <t>Biomédica</t>
  </si>
  <si>
    <t>Electrónica y Telecomunicaciones</t>
  </si>
  <si>
    <t>Negocios Turísticos</t>
  </si>
  <si>
    <t>Ingeniería en Tecnologías y Soluciones de Negocio</t>
  </si>
  <si>
    <t>Docencia</t>
  </si>
  <si>
    <t>Ingeniería y Tecnolgía de Materiales</t>
  </si>
  <si>
    <t>Gestión del Diseño Editorial</t>
  </si>
  <si>
    <t>Tecnología Educativa</t>
  </si>
  <si>
    <t>EDUCACIÓN CONTINUA</t>
  </si>
  <si>
    <t>Notaria Pública</t>
  </si>
  <si>
    <t>Gestión de Procesos para el Sistema de Salud</t>
  </si>
  <si>
    <t>Envase, Empaque y Embalaje</t>
  </si>
  <si>
    <t>Medicina y Cirugía Veterinaria de Pequeñas Especies</t>
  </si>
  <si>
    <t>Tecnologías y Gestión de la Construcción</t>
  </si>
  <si>
    <t>Facilitación para el Desarrollo Humano</t>
  </si>
  <si>
    <t>Diseño e Ingeniería de Sistemas Mecatrónicos</t>
  </si>
  <si>
    <t>Ingeniería y Tecnología Ambiental</t>
  </si>
  <si>
    <t>Banca y Riesgos Financieros</t>
  </si>
  <si>
    <t>Semestral</t>
  </si>
  <si>
    <t>Cuatrimestral</t>
  </si>
  <si>
    <t>Gobernanza y Políticas Públicas</t>
  </si>
  <si>
    <t>Enfermería</t>
  </si>
  <si>
    <t>Psicología (semestral)</t>
  </si>
  <si>
    <t>Psicología (cuatrimestral)</t>
  </si>
  <si>
    <t>Ingeniería en Automatización y Control Industrial</t>
  </si>
  <si>
    <t>Tecnología Educativa (VIRTUAL)</t>
  </si>
  <si>
    <t>EDUCACIÓN FORMAL</t>
  </si>
  <si>
    <t>TOTAL MATRÍCULA</t>
  </si>
  <si>
    <t>INTERCAMBIO ACADÉMICO</t>
  </si>
  <si>
    <t>ciro</t>
  </si>
  <si>
    <t>Dotorado en Derecho</t>
  </si>
  <si>
    <t>Nuevo Ingreso Ene 2021</t>
  </si>
  <si>
    <t>Nuevo Ingreso May 2021</t>
  </si>
  <si>
    <t>Nuevo Ingreso Sep 2021</t>
  </si>
  <si>
    <t>FEBRERO - JUNIO 2021</t>
  </si>
  <si>
    <t>AGOSTO - DICIEMBRE 2021</t>
  </si>
  <si>
    <t>Administración de Negocios en Entornos Virtuales (VIRTUAL)</t>
  </si>
  <si>
    <t>Diseño Aplicado a Experiencias de Consumo</t>
  </si>
  <si>
    <t>Nuevo Ingreso Ago 2021</t>
  </si>
  <si>
    <t>Nuevo Ingreso
Feb 2021</t>
  </si>
  <si>
    <t>COMPARATIVO DE ESTUDIANTES ATENDIDOS 2019-2021</t>
  </si>
  <si>
    <t>Estudiantes de Nuevo Ingreso</t>
  </si>
  <si>
    <t>ESTUDIANTES ATENDIDOS POR PROGRAMA ACADÉMICO 2021</t>
  </si>
  <si>
    <t>ESTUDIANTES ATENDIDOS</t>
  </si>
  <si>
    <t>Estudiantes de Reingreso</t>
  </si>
  <si>
    <t>Estudiantes atendidos en Programas de Educación Continua en el período Jul-Dic 2021</t>
  </si>
  <si>
    <t>Estudiantes atendidos en programas de Educación Continua en el período Ene-Jun 2021</t>
  </si>
  <si>
    <t>Alumnos de Nuevo Ingreso</t>
  </si>
  <si>
    <t>Alumnos de Reingreso</t>
  </si>
  <si>
    <t>AMÉRICAS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</si>
</sst>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15">
    <xf numFmtId="0" fontId="0" fillId="0" borderId="0" xfId="0"/>
    <xf numFmtId="165" fontId="2" fillId="2" borderId="5" xfId="1" applyNumberFormat="1" applyFont="1" applyFill="1" applyBorder="1" applyAlignment="1" applyProtection="1">
      <alignment horizontal="center" vertical="center"/>
      <protection hidden="1"/>
    </xf>
    <xf numFmtId="165" fontId="2" fillId="2" borderId="13" xfId="1" applyNumberFormat="1" applyFont="1" applyFill="1" applyBorder="1" applyAlignment="1" applyProtection="1">
      <alignment horizontal="center" vertical="center"/>
      <protection hidden="1"/>
    </xf>
    <xf numFmtId="165" fontId="2" fillId="2" borderId="23" xfId="1" applyNumberFormat="1" applyFont="1" applyFill="1" applyBorder="1" applyAlignment="1" applyProtection="1">
      <alignment horizontal="center" vertical="center"/>
      <protection hidden="1"/>
    </xf>
    <xf numFmtId="165" fontId="2" fillId="2" borderId="22" xfId="1" applyNumberFormat="1" applyFont="1" applyFill="1" applyBorder="1" applyAlignment="1" applyProtection="1">
      <alignment horizontal="center" vertical="center"/>
      <protection hidden="1"/>
    </xf>
    <xf numFmtId="165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165" fontId="2" fillId="2" borderId="25" xfId="1" applyNumberFormat="1" applyFont="1" applyFill="1" applyBorder="1" applyAlignment="1" applyProtection="1">
      <alignment horizontal="center" vertical="center"/>
      <protection hidden="1"/>
    </xf>
    <xf numFmtId="165" fontId="2" fillId="2" borderId="27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9" fontId="4" fillId="2" borderId="37" xfId="2" applyNumberFormat="1" applyFont="1" applyFill="1" applyBorder="1" applyAlignment="1" applyProtection="1">
      <alignment horizontal="center" vertical="center"/>
      <protection hidden="1"/>
    </xf>
    <xf numFmtId="165" fontId="2" fillId="2" borderId="53" xfId="1" applyNumberFormat="1" applyFont="1" applyFill="1" applyBorder="1" applyAlignment="1" applyProtection="1">
      <alignment horizontal="center" vertical="center"/>
      <protection hidden="1"/>
    </xf>
    <xf numFmtId="165" fontId="2" fillId="2" borderId="54" xfId="1" applyNumberFormat="1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vertical="center"/>
      <protection hidden="1"/>
    </xf>
    <xf numFmtId="0" fontId="2" fillId="2" borderId="43" xfId="0" applyFont="1" applyFill="1" applyBorder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protection hidden="1"/>
    </xf>
    <xf numFmtId="165" fontId="3" fillId="2" borderId="16" xfId="0" applyNumberFormat="1" applyFont="1" applyFill="1" applyBorder="1" applyAlignment="1" applyProtection="1">
      <alignment horizontal="center" vertical="center"/>
      <protection hidden="1"/>
    </xf>
    <xf numFmtId="165" fontId="4" fillId="2" borderId="38" xfId="0" applyNumberFormat="1" applyFont="1" applyFill="1" applyBorder="1" applyAlignment="1" applyProtection="1">
      <alignment horizontal="center" vertical="center"/>
      <protection hidden="1"/>
    </xf>
    <xf numFmtId="165" fontId="4" fillId="2" borderId="36" xfId="0" applyNumberFormat="1" applyFont="1" applyFill="1" applyBorder="1" applyAlignment="1" applyProtection="1">
      <alignment horizontal="center" vertical="center"/>
      <protection hidden="1"/>
    </xf>
    <xf numFmtId="165" fontId="3" fillId="2" borderId="51" xfId="0" applyNumberFormat="1" applyFont="1" applyFill="1" applyBorder="1" applyAlignment="1" applyProtection="1">
      <alignment horizontal="center" vertical="center"/>
      <protection hidden="1"/>
    </xf>
    <xf numFmtId="165" fontId="3" fillId="2" borderId="47" xfId="0" applyNumberFormat="1" applyFont="1" applyFill="1" applyBorder="1" applyAlignment="1" applyProtection="1">
      <alignment horizontal="center" vertical="center"/>
      <protection hidden="1"/>
    </xf>
    <xf numFmtId="165" fontId="3" fillId="2" borderId="29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60" xfId="0" applyFont="1" applyFill="1" applyBorder="1" applyAlignment="1" applyProtection="1">
      <alignment horizontal="center" vertical="center" wrapText="1"/>
      <protection hidden="1"/>
    </xf>
    <xf numFmtId="0" fontId="2" fillId="2" borderId="52" xfId="0" applyFont="1" applyFill="1" applyBorder="1" applyProtection="1">
      <protection hidden="1"/>
    </xf>
    <xf numFmtId="0" fontId="2" fillId="2" borderId="40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vertical="center"/>
      <protection hidden="1"/>
    </xf>
    <xf numFmtId="0" fontId="2" fillId="2" borderId="2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56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protection hidden="1"/>
    </xf>
    <xf numFmtId="0" fontId="2" fillId="2" borderId="24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55" xfId="0" applyFont="1" applyFill="1" applyBorder="1" applyAlignment="1" applyProtection="1">
      <alignment horizontal="center"/>
      <protection hidden="1"/>
    </xf>
    <xf numFmtId="0" fontId="2" fillId="2" borderId="40" xfId="0" applyFont="1" applyFill="1" applyBorder="1" applyAlignment="1" applyProtection="1">
      <alignment horizontal="left"/>
      <protection hidden="1"/>
    </xf>
    <xf numFmtId="0" fontId="2" fillId="2" borderId="54" xfId="0" applyFont="1" applyFill="1" applyBorder="1" applyAlignment="1" applyProtection="1">
      <alignment horizontal="center"/>
      <protection hidden="1"/>
    </xf>
    <xf numFmtId="10" fontId="4" fillId="2" borderId="18" xfId="2" applyNumberFormat="1" applyFont="1" applyFill="1" applyBorder="1" applyAlignment="1" applyProtection="1">
      <alignment horizontal="center" vertical="center"/>
      <protection hidden="1"/>
    </xf>
    <xf numFmtId="10" fontId="4" fillId="2" borderId="57" xfId="2" applyNumberFormat="1" applyFont="1" applyFill="1" applyBorder="1" applyAlignment="1" applyProtection="1">
      <alignment horizontal="center" vertical="center"/>
      <protection hidden="1"/>
    </xf>
    <xf numFmtId="10" fontId="4" fillId="2" borderId="36" xfId="2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Continuous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7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protection hidden="1"/>
    </xf>
    <xf numFmtId="165" fontId="2" fillId="2" borderId="0" xfId="0" applyNumberFormat="1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protection hidden="1"/>
    </xf>
    <xf numFmtId="0" fontId="2" fillId="2" borderId="0" xfId="0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2" fillId="2" borderId="58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2" borderId="42" xfId="0" applyFont="1" applyFill="1" applyBorder="1" applyAlignment="1" applyProtection="1">
      <alignment horizontal="center"/>
      <protection hidden="1"/>
    </xf>
    <xf numFmtId="0" fontId="1" fillId="2" borderId="48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Protection="1">
      <protection hidden="1"/>
    </xf>
    <xf numFmtId="0" fontId="2" fillId="2" borderId="57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right"/>
      <protection hidden="1"/>
    </xf>
    <xf numFmtId="0" fontId="1" fillId="2" borderId="3" xfId="0" applyFont="1" applyFill="1" applyBorder="1" applyAlignment="1" applyProtection="1">
      <alignment horizontal="right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56" xfId="0" applyFont="1" applyFill="1" applyBorder="1" applyAlignment="1" applyProtection="1">
      <alignment horizontal="center" vertical="center" wrapText="1"/>
      <protection hidden="1"/>
    </xf>
    <xf numFmtId="0" fontId="2" fillId="2" borderId="33" xfId="0" applyFont="1" applyFill="1" applyBorder="1" applyProtection="1">
      <protection hidden="1"/>
    </xf>
    <xf numFmtId="0" fontId="2" fillId="2" borderId="64" xfId="0" applyFont="1" applyFill="1" applyBorder="1" applyProtection="1">
      <protection hidden="1"/>
    </xf>
    <xf numFmtId="0" fontId="2" fillId="2" borderId="18" xfId="0" applyFont="1" applyFill="1" applyBorder="1" applyProtection="1"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right"/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51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Alignment="1" applyProtection="1">
      <alignment horizontal="center"/>
      <protection hidden="1"/>
    </xf>
    <xf numFmtId="0" fontId="2" fillId="0" borderId="56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3" borderId="37" xfId="0" applyFont="1" applyFill="1" applyBorder="1" applyAlignment="1" applyProtection="1">
      <alignment horizontal="center" vertical="center"/>
      <protection hidden="1"/>
    </xf>
    <xf numFmtId="0" fontId="3" fillId="3" borderId="38" xfId="0" applyFont="1" applyFill="1" applyBorder="1" applyAlignment="1" applyProtection="1">
      <alignment horizontal="center" vertical="center"/>
      <protection hidden="1"/>
    </xf>
    <xf numFmtId="0" fontId="12" fillId="3" borderId="20" xfId="0" applyFont="1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 wrapText="1"/>
      <protection hidden="1"/>
    </xf>
    <xf numFmtId="0" fontId="12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165" fontId="14" fillId="4" borderId="38" xfId="1" applyNumberFormat="1" applyFont="1" applyFill="1" applyBorder="1" applyAlignment="1" applyProtection="1">
      <alignment horizontal="center" vertical="center"/>
      <protection hidden="1"/>
    </xf>
    <xf numFmtId="165" fontId="14" fillId="4" borderId="36" xfId="1" applyNumberFormat="1" applyFont="1" applyFill="1" applyBorder="1" applyAlignment="1" applyProtection="1">
      <alignment horizontal="center" vertical="center"/>
      <protection hidden="1"/>
    </xf>
    <xf numFmtId="165" fontId="14" fillId="4" borderId="37" xfId="1" applyNumberFormat="1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/>
      <protection hidden="1"/>
    </xf>
    <xf numFmtId="0" fontId="2" fillId="3" borderId="37" xfId="0" applyFont="1" applyFill="1" applyBorder="1" applyProtection="1"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1" xfId="0" applyFont="1" applyFill="1" applyBorder="1" applyAlignment="1" applyProtection="1">
      <alignment horizont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wrapText="1"/>
      <protection hidden="1"/>
    </xf>
    <xf numFmtId="0" fontId="1" fillId="3" borderId="62" xfId="0" applyFont="1" applyFill="1" applyBorder="1" applyAlignment="1" applyProtection="1">
      <alignment horizontal="center" vertical="center" wrapText="1"/>
      <protection hidden="1"/>
    </xf>
    <xf numFmtId="0" fontId="1" fillId="3" borderId="61" xfId="0" applyFont="1" applyFill="1" applyBorder="1" applyAlignment="1" applyProtection="1">
      <alignment horizontal="center" vertical="center"/>
      <protection hidden="1"/>
    </xf>
    <xf numFmtId="0" fontId="1" fillId="3" borderId="5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protection hidden="1"/>
    </xf>
    <xf numFmtId="0" fontId="2" fillId="2" borderId="40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38" xfId="0" applyFont="1" applyFill="1" applyBorder="1" applyAlignment="1" applyProtection="1">
      <alignment horizontal="right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165" fontId="2" fillId="2" borderId="65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47" xfId="0" applyFont="1" applyFill="1" applyBorder="1" applyProtection="1"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33" xfId="0" applyFont="1" applyFill="1" applyBorder="1" applyAlignment="1" applyProtection="1">
      <protection hidden="1"/>
    </xf>
    <xf numFmtId="0" fontId="2" fillId="0" borderId="65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protection hidden="1"/>
    </xf>
    <xf numFmtId="0" fontId="2" fillId="0" borderId="22" xfId="0" applyFont="1" applyFill="1" applyBorder="1" applyAlignment="1" applyProtection="1">
      <alignment horizontal="center"/>
      <protection hidden="1"/>
    </xf>
    <xf numFmtId="0" fontId="2" fillId="0" borderId="12" xfId="0" applyFont="1" applyFill="1" applyBorder="1" applyAlignment="1" applyProtection="1">
      <alignment horizontal="center"/>
      <protection hidden="1"/>
    </xf>
    <xf numFmtId="0" fontId="3" fillId="0" borderId="11" xfId="3" applyNumberFormat="1" applyFont="1" applyFill="1" applyBorder="1" applyAlignment="1" applyProtection="1">
      <alignment horizontal="center" vertical="center"/>
      <protection hidden="1"/>
    </xf>
    <xf numFmtId="0" fontId="3" fillId="3" borderId="12" xfId="3" applyNumberFormat="1" applyFont="1" applyFill="1" applyBorder="1" applyAlignment="1" applyProtection="1">
      <alignment horizontal="center" vertical="center"/>
      <protection hidden="1"/>
    </xf>
    <xf numFmtId="0" fontId="0" fillId="3" borderId="7" xfId="0" applyNumberFormat="1" applyFill="1" applyBorder="1" applyAlignment="1" applyProtection="1">
      <alignment horizontal="center" vertical="center"/>
      <protection hidden="1"/>
    </xf>
    <xf numFmtId="0" fontId="3" fillId="3" borderId="58" xfId="3" applyNumberFormat="1" applyFont="1" applyFill="1" applyBorder="1" applyAlignment="1" applyProtection="1">
      <alignment horizontal="center" vertical="center"/>
      <protection hidden="1"/>
    </xf>
    <xf numFmtId="0" fontId="3" fillId="2" borderId="32" xfId="0" applyNumberFormat="1" applyFont="1" applyFill="1" applyBorder="1" applyAlignment="1" applyProtection="1">
      <alignment horizontal="center" vertical="center"/>
      <protection hidden="1"/>
    </xf>
    <xf numFmtId="0" fontId="3" fillId="2" borderId="39" xfId="0" applyNumberFormat="1" applyFont="1" applyFill="1" applyBorder="1" applyAlignment="1" applyProtection="1">
      <alignment horizontal="center" vertic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  <xf numFmtId="0" fontId="3" fillId="0" borderId="67" xfId="3" applyNumberFormat="1" applyFont="1" applyFill="1" applyBorder="1" applyAlignment="1" applyProtection="1">
      <alignment horizontal="center" vertical="center"/>
      <protection hidden="1"/>
    </xf>
    <xf numFmtId="0" fontId="0" fillId="3" borderId="68" xfId="0" applyNumberFormat="1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 vertical="justify" wrapText="1"/>
      <protection hidden="1"/>
    </xf>
    <xf numFmtId="0" fontId="2" fillId="2" borderId="15" xfId="0" applyFont="1" applyFill="1" applyBorder="1" applyAlignment="1" applyProtection="1">
      <alignment horizontal="center" vertical="justify" wrapText="1"/>
      <protection hidden="1"/>
    </xf>
    <xf numFmtId="0" fontId="2" fillId="2" borderId="23" xfId="0" applyFont="1" applyFill="1" applyBorder="1" applyAlignment="1" applyProtection="1">
      <alignment horizontal="center" vertical="justify" wrapText="1"/>
      <protection hidden="1"/>
    </xf>
    <xf numFmtId="0" fontId="2" fillId="2" borderId="22" xfId="0" applyFont="1" applyFill="1" applyBorder="1" applyAlignment="1" applyProtection="1">
      <alignment horizontal="center" vertical="justify" wrapText="1"/>
      <protection hidden="1"/>
    </xf>
    <xf numFmtId="0" fontId="2" fillId="2" borderId="33" xfId="0" applyFont="1" applyFill="1" applyBorder="1" applyAlignment="1" applyProtection="1">
      <alignment horizontal="center" vertical="justify" wrapText="1"/>
      <protection hidden="1"/>
    </xf>
    <xf numFmtId="0" fontId="2" fillId="2" borderId="69" xfId="0" applyFont="1" applyFill="1" applyBorder="1" applyAlignment="1" applyProtection="1">
      <alignment horizontal="center" vertical="justify" wrapText="1"/>
      <protection hidden="1"/>
    </xf>
    <xf numFmtId="0" fontId="2" fillId="2" borderId="69" xfId="0" applyFont="1" applyFill="1" applyBorder="1" applyAlignment="1" applyProtection="1">
      <alignment horizontal="center"/>
      <protection hidden="1"/>
    </xf>
    <xf numFmtId="0" fontId="3" fillId="2" borderId="3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2" borderId="70" xfId="0" applyFont="1" applyFill="1" applyBorder="1" applyAlignment="1" applyProtection="1">
      <alignment horizontal="center"/>
      <protection hidden="1"/>
    </xf>
    <xf numFmtId="0" fontId="2" fillId="2" borderId="7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0" borderId="55" xfId="0" applyFont="1" applyFill="1" applyBorder="1" applyAlignment="1" applyProtection="1">
      <alignment horizontal="center"/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0" fontId="2" fillId="0" borderId="72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" fillId="3" borderId="70" xfId="0" applyFont="1" applyFill="1" applyBorder="1" applyAlignment="1" applyProtection="1">
      <alignment horizontal="center" vertical="center" wrapText="1"/>
      <protection hidden="1"/>
    </xf>
    <xf numFmtId="0" fontId="2" fillId="3" borderId="59" xfId="0" applyFont="1" applyFill="1" applyBorder="1" applyAlignment="1" applyProtection="1">
      <alignment horizontal="center" vertical="center" wrapText="1"/>
      <protection hidden="1"/>
    </xf>
    <xf numFmtId="0" fontId="2" fillId="3" borderId="23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1" fillId="3" borderId="30" xfId="0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23" xfId="0" applyFont="1" applyFill="1" applyBorder="1" applyAlignment="1" applyProtection="1">
      <alignment horizontal="center"/>
      <protection hidden="1"/>
    </xf>
    <xf numFmtId="0" fontId="2" fillId="3" borderId="66" xfId="0" applyFont="1" applyFill="1" applyBorder="1" applyAlignment="1" applyProtection="1">
      <alignment horizontal="center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165" fontId="2" fillId="0" borderId="23" xfId="1" applyNumberFormat="1" applyFont="1" applyFill="1" applyBorder="1" applyAlignment="1" applyProtection="1">
      <alignment horizontal="center" vertical="center"/>
      <protection hidden="1"/>
    </xf>
    <xf numFmtId="165" fontId="2" fillId="0" borderId="22" xfId="1" applyNumberFormat="1" applyFont="1" applyFill="1" applyBorder="1" applyAlignment="1" applyProtection="1">
      <alignment horizontal="center" vertical="center"/>
      <protection hidden="1"/>
    </xf>
    <xf numFmtId="165" fontId="2" fillId="0" borderId="12" xfId="1" applyNumberFormat="1" applyFont="1" applyFill="1" applyBorder="1" applyAlignment="1" applyProtection="1">
      <alignment horizontal="center" vertical="center"/>
      <protection hidden="1"/>
    </xf>
    <xf numFmtId="165" fontId="2" fillId="0" borderId="5" xfId="1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Protection="1">
      <protection hidden="1"/>
    </xf>
    <xf numFmtId="165" fontId="17" fillId="2" borderId="0" xfId="0" applyNumberFormat="1" applyFont="1" applyFill="1" applyProtection="1">
      <protection hidden="1"/>
    </xf>
    <xf numFmtId="0" fontId="17" fillId="2" borderId="0" xfId="0" applyFont="1" applyFill="1" applyAlignment="1" applyProtection="1">
      <alignment wrapText="1"/>
      <protection hidden="1"/>
    </xf>
    <xf numFmtId="0" fontId="16" fillId="5" borderId="38" xfId="0" applyFont="1" applyFill="1" applyBorder="1" applyAlignment="1" applyProtection="1">
      <alignment vertical="center" wrapText="1"/>
      <protection hidden="1"/>
    </xf>
    <xf numFmtId="0" fontId="16" fillId="5" borderId="35" xfId="0" applyFont="1" applyFill="1" applyBorder="1" applyAlignment="1" applyProtection="1">
      <alignment vertical="center" wrapText="1"/>
      <protection hidden="1"/>
    </xf>
    <xf numFmtId="0" fontId="16" fillId="5" borderId="42" xfId="0" applyFont="1" applyFill="1" applyBorder="1" applyAlignment="1" applyProtection="1">
      <alignment vertical="center" wrapText="1"/>
      <protection hidden="1"/>
    </xf>
    <xf numFmtId="0" fontId="16" fillId="5" borderId="38" xfId="0" applyFont="1" applyFill="1" applyBorder="1" applyAlignment="1" applyProtection="1">
      <protection hidden="1"/>
    </xf>
    <xf numFmtId="0" fontId="16" fillId="5" borderId="35" xfId="0" applyFont="1" applyFill="1" applyBorder="1" applyAlignment="1" applyProtection="1">
      <protection hidden="1"/>
    </xf>
    <xf numFmtId="0" fontId="16" fillId="5" borderId="42" xfId="0" applyFont="1" applyFill="1" applyBorder="1" applyAlignment="1" applyProtection="1">
      <protection hidden="1"/>
    </xf>
    <xf numFmtId="0" fontId="17" fillId="5" borderId="20" xfId="0" applyFont="1" applyFill="1" applyBorder="1" applyProtection="1">
      <protection hidden="1"/>
    </xf>
    <xf numFmtId="0" fontId="17" fillId="5" borderId="44" xfId="0" applyFont="1" applyFill="1" applyBorder="1" applyProtection="1">
      <protection hidden="1"/>
    </xf>
    <xf numFmtId="0" fontId="14" fillId="5" borderId="33" xfId="0" applyFont="1" applyFill="1" applyBorder="1" applyAlignment="1" applyProtection="1">
      <alignment horizontal="centerContinuous"/>
      <protection hidden="1"/>
    </xf>
    <xf numFmtId="0" fontId="17" fillId="5" borderId="0" xfId="0" applyFont="1" applyFill="1" applyBorder="1" applyAlignment="1" applyProtection="1">
      <alignment horizontal="centerContinuous"/>
      <protection hidden="1"/>
    </xf>
    <xf numFmtId="0" fontId="16" fillId="5" borderId="20" xfId="0" applyFont="1" applyFill="1" applyBorder="1" applyAlignment="1" applyProtection="1">
      <alignment horizontal="centerContinuous"/>
      <protection hidden="1"/>
    </xf>
    <xf numFmtId="0" fontId="16" fillId="5" borderId="44" xfId="0" applyFont="1" applyFill="1" applyBorder="1" applyAlignment="1" applyProtection="1">
      <alignment horizontal="centerContinuous"/>
      <protection hidden="1"/>
    </xf>
    <xf numFmtId="0" fontId="16" fillId="5" borderId="47" xfId="0" applyFont="1" applyFill="1" applyBorder="1" applyAlignment="1" applyProtection="1">
      <protection hidden="1"/>
    </xf>
    <xf numFmtId="0" fontId="16" fillId="5" borderId="48" xfId="0" applyFont="1" applyFill="1" applyBorder="1" applyAlignment="1" applyProtection="1">
      <alignment horizontal="centerContinuous"/>
      <protection hidden="1"/>
    </xf>
    <xf numFmtId="0" fontId="17" fillId="5" borderId="48" xfId="0" applyFont="1" applyFill="1" applyBorder="1" applyAlignment="1" applyProtection="1">
      <alignment horizontal="centerContinuous"/>
      <protection hidden="1"/>
    </xf>
    <xf numFmtId="0" fontId="16" fillId="5" borderId="38" xfId="0" applyFont="1" applyFill="1" applyBorder="1" applyAlignment="1" applyProtection="1">
      <alignment horizontal="center"/>
      <protection hidden="1"/>
    </xf>
    <xf numFmtId="0" fontId="16" fillId="5" borderId="35" xfId="0" applyFont="1" applyFill="1" applyBorder="1" applyAlignment="1" applyProtection="1">
      <alignment horizontal="center"/>
      <protection hidden="1"/>
    </xf>
    <xf numFmtId="0" fontId="16" fillId="5" borderId="42" xfId="0" applyFont="1" applyFill="1" applyBorder="1" applyAlignment="1" applyProtection="1">
      <alignment horizontal="center"/>
      <protection hidden="1"/>
    </xf>
    <xf numFmtId="0" fontId="1" fillId="3" borderId="64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6" fillId="4" borderId="38" xfId="0" applyFont="1" applyFill="1" applyBorder="1" applyAlignment="1" applyProtection="1">
      <alignment horizontal="center"/>
      <protection hidden="1"/>
    </xf>
    <xf numFmtId="0" fontId="16" fillId="4" borderId="35" xfId="0" applyFont="1" applyFill="1" applyBorder="1" applyAlignment="1" applyProtection="1">
      <alignment horizontal="center"/>
      <protection hidden="1"/>
    </xf>
    <xf numFmtId="0" fontId="16" fillId="4" borderId="42" xfId="0" applyFont="1" applyFill="1" applyBorder="1" applyAlignment="1" applyProtection="1">
      <alignment horizontal="center"/>
      <protection hidden="1"/>
    </xf>
    <xf numFmtId="0" fontId="13" fillId="5" borderId="38" xfId="0" applyFont="1" applyFill="1" applyBorder="1" applyAlignment="1" applyProtection="1">
      <alignment horizontal="center" vertical="center"/>
      <protection hidden="1"/>
    </xf>
    <xf numFmtId="0" fontId="13" fillId="5" borderId="35" xfId="0" applyFont="1" applyFill="1" applyBorder="1" applyAlignment="1" applyProtection="1">
      <alignment horizontal="center" vertical="center"/>
      <protection hidden="1"/>
    </xf>
    <xf numFmtId="0" fontId="13" fillId="5" borderId="42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4" fillId="4" borderId="38" xfId="0" applyFont="1" applyFill="1" applyBorder="1" applyAlignment="1" applyProtection="1">
      <alignment horizontal="center" vertical="center"/>
      <protection hidden="1"/>
    </xf>
    <xf numFmtId="0" fontId="14" fillId="4" borderId="35" xfId="0" applyFont="1" applyFill="1" applyBorder="1" applyAlignment="1" applyProtection="1">
      <alignment horizontal="center" vertical="center"/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3" fillId="2" borderId="36" xfId="0" applyNumberFormat="1" applyFont="1" applyFill="1" applyBorder="1" applyAlignment="1" applyProtection="1">
      <alignment horizontal="center" vertical="center"/>
      <protection hidden="1"/>
    </xf>
    <xf numFmtId="0" fontId="3" fillId="2" borderId="39" xfId="0" applyNumberFormat="1" applyFont="1" applyFill="1" applyBorder="1" applyAlignment="1" applyProtection="1">
      <alignment horizontal="center" vertical="center"/>
      <protection hidden="1"/>
    </xf>
    <xf numFmtId="10" fontId="4" fillId="2" borderId="36" xfId="2" applyNumberFormat="1" applyFont="1" applyFill="1" applyBorder="1" applyAlignment="1" applyProtection="1">
      <alignment horizontal="center" vertical="center"/>
      <protection hidden="1"/>
    </xf>
    <xf numFmtId="10" fontId="4" fillId="2" borderId="39" xfId="2" applyNumberFormat="1" applyFont="1" applyFill="1" applyBorder="1" applyAlignment="1" applyProtection="1">
      <alignment horizontal="center" vertical="center"/>
      <protection hidden="1"/>
    </xf>
    <xf numFmtId="0" fontId="19" fillId="5" borderId="38" xfId="0" applyFont="1" applyFill="1" applyBorder="1" applyAlignment="1" applyProtection="1">
      <alignment horizontal="center" vertical="center"/>
      <protection hidden="1"/>
    </xf>
    <xf numFmtId="0" fontId="19" fillId="5" borderId="42" xfId="0" applyFont="1" applyFill="1" applyBorder="1" applyAlignment="1" applyProtection="1">
      <alignment horizontal="center" vertical="center"/>
      <protection hidden="1"/>
    </xf>
    <xf numFmtId="0" fontId="0" fillId="3" borderId="6" xfId="0" applyNumberFormat="1" applyFill="1" applyBorder="1" applyAlignment="1" applyProtection="1">
      <alignment horizontal="center" vertical="center"/>
      <protection hidden="1"/>
    </xf>
    <xf numFmtId="0" fontId="0" fillId="3" borderId="24" xfId="0" applyNumberFormat="1" applyFill="1" applyBorder="1" applyAlignment="1" applyProtection="1">
      <alignment horizontal="center" vertical="center"/>
      <protection hidden="1"/>
    </xf>
    <xf numFmtId="0" fontId="0" fillId="3" borderId="2" xfId="0" applyNumberFormat="1" applyFill="1" applyBorder="1" applyAlignment="1" applyProtection="1">
      <alignment horizontal="center" vertical="center"/>
      <protection hidden="1"/>
    </xf>
    <xf numFmtId="0" fontId="0" fillId="3" borderId="8" xfId="0" applyNumberFormat="1" applyFill="1" applyBorder="1" applyAlignment="1" applyProtection="1">
      <alignment horizontal="center" vertical="center"/>
      <protection hidden="1"/>
    </xf>
    <xf numFmtId="9" fontId="3" fillId="2" borderId="38" xfId="2" applyFont="1" applyFill="1" applyBorder="1" applyAlignment="1" applyProtection="1">
      <alignment horizontal="center" vertical="center"/>
      <protection hidden="1"/>
    </xf>
    <xf numFmtId="9" fontId="3" fillId="2" borderId="35" xfId="2" applyFont="1" applyFill="1" applyBorder="1" applyAlignment="1" applyProtection="1">
      <alignment horizontal="center" vertical="center"/>
      <protection hidden="1"/>
    </xf>
    <xf numFmtId="9" fontId="3" fillId="2" borderId="42" xfId="2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1" fillId="2" borderId="42" xfId="0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0" fontId="3" fillId="2" borderId="33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43" xfId="1" applyNumberFormat="1" applyFont="1" applyFill="1" applyBorder="1" applyAlignment="1" applyProtection="1">
      <alignment horizontal="center" vertical="center"/>
      <protection hidden="1"/>
    </xf>
    <xf numFmtId="0" fontId="3" fillId="2" borderId="38" xfId="0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2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38" xfId="1" applyNumberFormat="1" applyFont="1" applyFill="1" applyBorder="1" applyAlignment="1" applyProtection="1">
      <alignment horizontal="center" vertical="center"/>
      <protection hidden="1"/>
    </xf>
    <xf numFmtId="0" fontId="3" fillId="2" borderId="35" xfId="1" applyNumberFormat="1" applyFont="1" applyFill="1" applyBorder="1" applyAlignment="1" applyProtection="1">
      <alignment horizontal="center" vertical="center"/>
      <protection hidden="1"/>
    </xf>
    <xf numFmtId="0" fontId="3" fillId="2" borderId="42" xfId="1" applyNumberFormat="1" applyFont="1" applyFill="1" applyBorder="1" applyAlignment="1" applyProtection="1">
      <alignment horizontal="center" vertical="center"/>
      <protection hidden="1"/>
    </xf>
    <xf numFmtId="0" fontId="0" fillId="3" borderId="21" xfId="0" applyNumberFormat="1" applyFill="1" applyBorder="1" applyAlignment="1" applyProtection="1">
      <alignment horizontal="center" vertical="center"/>
      <protection hidden="1"/>
    </xf>
    <xf numFmtId="0" fontId="0" fillId="3" borderId="63" xfId="0" applyNumberFormat="1" applyFill="1" applyBorder="1" applyAlignment="1" applyProtection="1">
      <alignment horizontal="center" vertical="center"/>
      <protection hidden="1"/>
    </xf>
    <xf numFmtId="0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3" fillId="0" borderId="63" xfId="0" applyNumberFormat="1" applyFont="1" applyFill="1" applyBorder="1" applyAlignment="1" applyProtection="1">
      <alignment horizontal="center" vertical="center"/>
      <protection hidden="1"/>
    </xf>
    <xf numFmtId="0" fontId="0" fillId="3" borderId="26" xfId="0" applyNumberFormat="1" applyFill="1" applyBorder="1" applyAlignment="1" applyProtection="1">
      <alignment horizontal="center" vertical="center"/>
      <protection hidden="1"/>
    </xf>
    <xf numFmtId="0" fontId="3" fillId="2" borderId="40" xfId="1" applyNumberFormat="1" applyFont="1" applyFill="1" applyBorder="1" applyAlignment="1" applyProtection="1">
      <alignment horizontal="center" vertical="center"/>
      <protection hidden="1"/>
    </xf>
    <xf numFmtId="0" fontId="3" fillId="2" borderId="34" xfId="1" applyNumberFormat="1" applyFont="1" applyFill="1" applyBorder="1" applyAlignment="1" applyProtection="1">
      <alignment horizontal="center" vertical="center"/>
      <protection hidden="1"/>
    </xf>
    <xf numFmtId="0" fontId="3" fillId="2" borderId="41" xfId="1" applyNumberFormat="1" applyFont="1" applyFill="1" applyBorder="1" applyAlignment="1" applyProtection="1">
      <alignment horizontal="center" vertical="center"/>
      <protection hidden="1"/>
    </xf>
    <xf numFmtId="0" fontId="3" fillId="0" borderId="1" xfId="3" applyNumberFormat="1" applyFont="1" applyBorder="1" applyAlignment="1" applyProtection="1">
      <alignment horizontal="center" vertical="center"/>
      <protection hidden="1"/>
    </xf>
    <xf numFmtId="0" fontId="3" fillId="0" borderId="8" xfId="3" applyNumberFormat="1" applyFont="1" applyBorder="1" applyAlignment="1" applyProtection="1">
      <alignment horizontal="center" vertical="center"/>
      <protection hidden="1"/>
    </xf>
    <xf numFmtId="0" fontId="3" fillId="0" borderId="2" xfId="3" applyNumberFormat="1" applyFont="1" applyBorder="1" applyAlignment="1" applyProtection="1">
      <alignment horizontal="center" vertical="center"/>
      <protection hidden="1"/>
    </xf>
    <xf numFmtId="0" fontId="0" fillId="3" borderId="1" xfId="0" applyNumberFormat="1" applyFill="1" applyBorder="1" applyAlignment="1" applyProtection="1">
      <alignment horizontal="center" vertical="center"/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6" xfId="3" applyNumberFormat="1" applyFont="1" applyFill="1" applyBorder="1" applyAlignment="1" applyProtection="1">
      <alignment horizontal="center" vertical="center"/>
      <protection hidden="1"/>
    </xf>
    <xf numFmtId="0" fontId="3" fillId="0" borderId="24" xfId="3" applyNumberFormat="1" applyFont="1" applyFill="1" applyBorder="1" applyAlignment="1" applyProtection="1">
      <alignment horizontal="center" vertical="center"/>
      <protection hidden="1"/>
    </xf>
    <xf numFmtId="0" fontId="0" fillId="3" borderId="52" xfId="0" applyNumberForma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15" fontId="2" fillId="2" borderId="0" xfId="0" applyNumberFormat="1" applyFont="1" applyFill="1" applyAlignment="1" applyProtection="1">
      <alignment horizontal="center"/>
      <protection hidden="1"/>
    </xf>
    <xf numFmtId="0" fontId="16" fillId="5" borderId="17" xfId="0" applyFont="1" applyFill="1" applyBorder="1" applyAlignment="1" applyProtection="1">
      <alignment horizontal="center" vertical="center"/>
      <protection hidden="1"/>
    </xf>
    <xf numFmtId="0" fontId="16" fillId="5" borderId="46" xfId="0" applyFont="1" applyFill="1" applyBorder="1" applyAlignment="1" applyProtection="1">
      <alignment horizontal="center" vertical="center"/>
      <protection hidden="1"/>
    </xf>
    <xf numFmtId="0" fontId="16" fillId="5" borderId="50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0" fontId="15" fillId="5" borderId="35" xfId="0" applyFont="1" applyFill="1" applyBorder="1" applyAlignment="1" applyProtection="1">
      <alignment horizontal="center" vertical="center"/>
      <protection hidden="1"/>
    </xf>
    <xf numFmtId="0" fontId="18" fillId="5" borderId="17" xfId="0" applyFont="1" applyFill="1" applyBorder="1" applyAlignment="1" applyProtection="1">
      <alignment horizontal="center" textRotation="90"/>
      <protection hidden="1"/>
    </xf>
    <xf numFmtId="0" fontId="18" fillId="5" borderId="46" xfId="0" applyFont="1" applyFill="1" applyBorder="1" applyAlignment="1" applyProtection="1">
      <alignment horizontal="center" textRotation="90"/>
      <protection hidden="1"/>
    </xf>
    <xf numFmtId="0" fontId="18" fillId="5" borderId="50" xfId="0" applyFont="1" applyFill="1" applyBorder="1" applyAlignment="1" applyProtection="1">
      <alignment horizontal="center" textRotation="90"/>
      <protection hidden="1"/>
    </xf>
    <xf numFmtId="0" fontId="16" fillId="5" borderId="20" xfId="0" applyFont="1" applyFill="1" applyBorder="1" applyAlignment="1" applyProtection="1">
      <alignment horizontal="center" vertical="center" wrapText="1"/>
      <protection hidden="1"/>
    </xf>
    <xf numFmtId="0" fontId="16" fillId="5" borderId="44" xfId="0" applyFont="1" applyFill="1" applyBorder="1" applyAlignment="1" applyProtection="1">
      <alignment horizontal="center" vertical="center" wrapText="1"/>
      <protection hidden="1"/>
    </xf>
    <xf numFmtId="0" fontId="16" fillId="5" borderId="45" xfId="0" applyFont="1" applyFill="1" applyBorder="1" applyAlignment="1" applyProtection="1">
      <alignment horizontal="center" vertical="center" wrapText="1"/>
      <protection hidden="1"/>
    </xf>
    <xf numFmtId="0" fontId="16" fillId="5" borderId="33" xfId="0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Border="1" applyAlignment="1" applyProtection="1">
      <alignment horizontal="center" vertical="center" wrapText="1"/>
      <protection hidden="1"/>
    </xf>
    <xf numFmtId="0" fontId="16" fillId="5" borderId="43" xfId="0" applyFont="1" applyFill="1" applyBorder="1" applyAlignment="1" applyProtection="1">
      <alignment horizontal="center" vertical="center" wrapText="1"/>
      <protection hidden="1"/>
    </xf>
    <xf numFmtId="0" fontId="16" fillId="5" borderId="47" xfId="0" applyFont="1" applyFill="1" applyBorder="1" applyAlignment="1" applyProtection="1">
      <alignment horizontal="center" vertical="center" wrapText="1"/>
      <protection hidden="1"/>
    </xf>
    <xf numFmtId="0" fontId="16" fillId="5" borderId="48" xfId="0" applyFont="1" applyFill="1" applyBorder="1" applyAlignment="1" applyProtection="1">
      <alignment horizontal="center" vertical="center" wrapText="1"/>
      <protection hidden="1"/>
    </xf>
    <xf numFmtId="0" fontId="16" fillId="5" borderId="49" xfId="0" applyFont="1" applyFill="1" applyBorder="1" applyAlignment="1" applyProtection="1">
      <alignment horizontal="center" vertical="center" wrapText="1"/>
      <protection hidden="1"/>
    </xf>
    <xf numFmtId="0" fontId="19" fillId="5" borderId="17" xfId="0" applyFont="1" applyFill="1" applyBorder="1" applyAlignment="1" applyProtection="1">
      <alignment horizontal="center" vertical="center" wrapText="1"/>
      <protection hidden="1"/>
    </xf>
    <xf numFmtId="0" fontId="19" fillId="5" borderId="46" xfId="0" applyFont="1" applyFill="1" applyBorder="1" applyAlignment="1" applyProtection="1">
      <alignment horizontal="center" vertical="center" wrapText="1"/>
      <protection hidden="1"/>
    </xf>
    <xf numFmtId="0" fontId="19" fillId="5" borderId="20" xfId="0" applyFont="1" applyFill="1" applyBorder="1" applyAlignment="1" applyProtection="1">
      <alignment horizontal="center" vertical="center"/>
      <protection hidden="1"/>
    </xf>
    <xf numFmtId="0" fontId="17" fillId="5" borderId="45" xfId="0" applyFont="1" applyFill="1" applyBorder="1" applyAlignment="1" applyProtection="1">
      <alignment horizontal="center" vertical="center"/>
      <protection hidden="1"/>
    </xf>
    <xf numFmtId="0" fontId="17" fillId="5" borderId="47" xfId="0" applyFont="1" applyFill="1" applyBorder="1" applyAlignment="1" applyProtection="1">
      <alignment horizontal="center" vertical="center"/>
      <protection hidden="1"/>
    </xf>
    <xf numFmtId="0" fontId="17" fillId="5" borderId="49" xfId="0" applyFont="1" applyFill="1" applyBorder="1" applyAlignment="1" applyProtection="1">
      <alignment horizontal="center" vertical="center"/>
      <protection hidden="1"/>
    </xf>
    <xf numFmtId="0" fontId="19" fillId="5" borderId="35" xfId="0" applyFont="1" applyFill="1" applyBorder="1" applyAlignment="1" applyProtection="1">
      <alignment horizontal="center" vertical="center"/>
      <protection hidden="1"/>
    </xf>
    <xf numFmtId="0" fontId="15" fillId="5" borderId="17" xfId="0" applyFont="1" applyFill="1" applyBorder="1" applyAlignment="1" applyProtection="1">
      <alignment horizontal="center" vertical="center"/>
      <protection hidden="1"/>
    </xf>
    <xf numFmtId="0" fontId="15" fillId="5" borderId="46" xfId="0" applyFont="1" applyFill="1" applyBorder="1" applyAlignment="1" applyProtection="1">
      <alignment horizontal="center" vertical="center"/>
      <protection hidden="1"/>
    </xf>
    <xf numFmtId="0" fontId="15" fillId="5" borderId="5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43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center" wrapText="1"/>
      <protection hidden="1"/>
    </xf>
    <xf numFmtId="165" fontId="3" fillId="0" borderId="6" xfId="3" applyNumberFormat="1" applyFont="1" applyFill="1" applyBorder="1" applyAlignment="1" applyProtection="1">
      <alignment horizontal="center" vertical="center"/>
      <protection hidden="1"/>
    </xf>
    <xf numFmtId="165" fontId="3" fillId="0" borderId="24" xfId="3" applyNumberFormat="1" applyFont="1" applyFill="1" applyBorder="1" applyAlignment="1" applyProtection="1">
      <alignment horizontal="center" vertical="center"/>
      <protection hidden="1"/>
    </xf>
    <xf numFmtId="0" fontId="15" fillId="5" borderId="42" xfId="0" applyFont="1" applyFill="1" applyBorder="1" applyAlignment="1" applyProtection="1">
      <alignment horizontal="center" vertical="center"/>
      <protection hidden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E61"/>
      <color rgb="FF6698D0"/>
      <color rgb="FF9B1C2A"/>
      <color rgb="FFA32037"/>
      <color rgb="FF005CB9"/>
      <color rgb="FFA79466"/>
      <color rgb="FF9BA9B8"/>
      <color rgb="FFA4832D"/>
      <color rgb="FF1A2E3C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24601336597717"/>
          <c:y val="0.19709586444960855"/>
          <c:w val="0.58805186303213253"/>
          <c:h val="0.52752957456249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COMPARATIVO!$J$12</c:f>
              <c:strCache>
                <c:ptCount val="1"/>
                <c:pt idx="0">
                  <c:v>Estudiantes de Nuevo Ingreso</c:v>
                </c:pt>
              </c:strCache>
            </c:strRef>
          </c:tx>
          <c:spPr>
            <a:solidFill>
              <a:srgbClr val="782834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B1C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CF5-47A3-ABEB-064AED23E66A}"/>
              </c:ext>
            </c:extLst>
          </c:dPt>
          <c:dPt>
            <c:idx val="1"/>
            <c:invertIfNegative val="0"/>
            <c:bubble3D val="0"/>
            <c:spPr>
              <a:solidFill>
                <a:srgbClr val="6698D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CF5-47A3-ABEB-064AED23E66A}"/>
              </c:ext>
            </c:extLst>
          </c:dPt>
          <c:dPt>
            <c:idx val="2"/>
            <c:invertIfNegative val="0"/>
            <c:bubble3D val="0"/>
            <c:spPr>
              <a:solidFill>
                <a:srgbClr val="001E6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CF5-47A3-ABEB-064AED23E66A}"/>
              </c:ext>
            </c:extLst>
          </c:dPt>
          <c:dPt>
            <c:idx val="3"/>
            <c:invertIfNegative val="0"/>
            <c:bubble3D val="0"/>
            <c:spPr>
              <a:solidFill>
                <a:srgbClr val="9B1C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CF5-47A3-ABEB-064AED23E66A}"/>
              </c:ext>
            </c:extLst>
          </c:dPt>
          <c:dPt>
            <c:idx val="4"/>
            <c:invertIfNegative val="0"/>
            <c:bubble3D val="0"/>
            <c:spPr>
              <a:solidFill>
                <a:srgbClr val="6698D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CF5-47A3-ABEB-064AED23E66A}"/>
              </c:ext>
            </c:extLst>
          </c:dPt>
          <c:dPt>
            <c:idx val="5"/>
            <c:invertIfNegative val="0"/>
            <c:bubble3D val="0"/>
            <c:spPr>
              <a:solidFill>
                <a:srgbClr val="001E6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CF5-47A3-ABEB-064AED23E66A}"/>
              </c:ext>
            </c:extLst>
          </c:dPt>
          <c:dPt>
            <c:idx val="6"/>
            <c:invertIfNegative val="0"/>
            <c:bubble3D val="0"/>
            <c:spPr>
              <a:solidFill>
                <a:srgbClr val="9B1C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CF5-47A3-ABEB-064AED23E66A}"/>
              </c:ext>
            </c:extLst>
          </c:dPt>
          <c:dPt>
            <c:idx val="7"/>
            <c:invertIfNegative val="0"/>
            <c:bubble3D val="0"/>
            <c:spPr>
              <a:solidFill>
                <a:srgbClr val="6698D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CF5-47A3-ABEB-064AED23E66A}"/>
              </c:ext>
            </c:extLst>
          </c:dPt>
          <c:dPt>
            <c:idx val="8"/>
            <c:invertIfNegative val="0"/>
            <c:bubble3D val="0"/>
            <c:spPr>
              <a:solidFill>
                <a:srgbClr val="001E6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CF5-47A3-ABEB-064AED23E66A}"/>
              </c:ext>
            </c:extLst>
          </c:dPt>
          <c:dLbls>
            <c:dLbl>
              <c:idx val="0"/>
              <c:layout>
                <c:manualLayout>
                  <c:x val="5.2631086260102261E-3"/>
                  <c:y val="-7.7419362704532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F5-47A3-ABEB-064AED23E66A}"/>
                </c:ext>
              </c:extLst>
            </c:dLbl>
            <c:dLbl>
              <c:idx val="1"/>
              <c:layout>
                <c:manualLayout>
                  <c:x val="3.4055330823283062E-17"/>
                  <c:y val="1.935484067613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F5-47A3-ABEB-064AED23E66A}"/>
                </c:ext>
              </c:extLst>
            </c:dLbl>
            <c:dLbl>
              <c:idx val="2"/>
              <c:layout>
                <c:manualLayout>
                  <c:x val="4.3605225295321711E-3"/>
                  <c:y val="1.39232130867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F5-47A3-ABEB-064AED23E66A}"/>
                </c:ext>
              </c:extLst>
            </c:dLbl>
            <c:dLbl>
              <c:idx val="3"/>
              <c:layout>
                <c:manualLayout>
                  <c:x val="1.8575515515526033E-3"/>
                  <c:y val="1.236923457436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F5-47A3-ABEB-064AED23E66A}"/>
                </c:ext>
              </c:extLst>
            </c:dLbl>
            <c:dLbl>
              <c:idx val="4"/>
              <c:layout>
                <c:manualLayout>
                  <c:x val="0"/>
                  <c:y val="1.935484067613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CF5-47A3-ABEB-064AED23E66A}"/>
                </c:ext>
              </c:extLst>
            </c:dLbl>
            <c:dLbl>
              <c:idx val="5"/>
              <c:layout>
                <c:manualLayout>
                  <c:x val="-1.8045109363308866E-3"/>
                  <c:y val="7.7219068546663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CF5-47A3-ABEB-064AED23E66A}"/>
                </c:ext>
              </c:extLst>
            </c:dLbl>
            <c:dLbl>
              <c:idx val="6"/>
              <c:layout>
                <c:manualLayout>
                  <c:x val="0"/>
                  <c:y val="-1.1612904405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CF5-47A3-ABEB-064AED23E66A}"/>
                </c:ext>
              </c:extLst>
            </c:dLbl>
            <c:dLbl>
              <c:idx val="7"/>
              <c:layout>
                <c:manualLayout>
                  <c:x val="0"/>
                  <c:y val="1.935484067613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CF5-47A3-ABEB-064AED23E66A}"/>
                </c:ext>
              </c:extLst>
            </c:dLbl>
            <c:dLbl>
              <c:idx val="8"/>
              <c:layout>
                <c:manualLayout>
                  <c:x val="0"/>
                  <c:y val="3.58490958510961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CF5-47A3-ABEB-064AED23E66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COMPARATIVO!$D$11:$L$11</c:f>
              <c:numCache>
                <c:formatCode>General</c:formatCode>
                <c:ptCount val="9"/>
                <c:pt idx="0">
                  <c:v>2019</c:v>
                </c:pt>
                <c:pt idx="3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COMPARATIVO!$D$23:$L$23</c:f>
              <c:numCache>
                <c:formatCode>_(* #,##0_);_(* \(#,##0\);_(* "-"??_);_(@_)</c:formatCode>
                <c:ptCount val="9"/>
                <c:pt idx="0">
                  <c:v>11211</c:v>
                </c:pt>
                <c:pt idx="1">
                  <c:v>10336</c:v>
                </c:pt>
                <c:pt idx="2">
                  <c:v>21547</c:v>
                </c:pt>
                <c:pt idx="3">
                  <c:v>8888</c:v>
                </c:pt>
                <c:pt idx="4">
                  <c:v>9980</c:v>
                </c:pt>
                <c:pt idx="5">
                  <c:v>18868</c:v>
                </c:pt>
                <c:pt idx="6">
                  <c:v>11233</c:v>
                </c:pt>
                <c:pt idx="7">
                  <c:v>9203</c:v>
                </c:pt>
                <c:pt idx="8">
                  <c:v>20436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F5-47A3-ABEB-064AED23E66A}"/>
            </c:ext>
          </c:extLst>
        </c:ser>
        <c:ser>
          <c:idx val="1"/>
          <c:order val="1"/>
          <c:tx>
            <c:strRef>
              <c:f>COMPARATIVO!$K$12</c:f>
              <c:strCache>
                <c:ptCount val="1"/>
                <c:pt idx="0">
                  <c:v>Estudiantes de Reingreso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cat>
            <c:numRef>
              <c:f>COMPARATIVO!$D$11:$L$11</c:f>
              <c:numCache>
                <c:formatCode>General</c:formatCode>
                <c:ptCount val="9"/>
                <c:pt idx="0">
                  <c:v>2019</c:v>
                </c:pt>
                <c:pt idx="3">
                  <c:v>2020</c:v>
                </c:pt>
                <c:pt idx="6">
                  <c:v>2021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3-4CF5-47A3-ABEB-064AED23E66A}"/>
            </c:ext>
          </c:extLst>
        </c:ser>
        <c:ser>
          <c:idx val="2"/>
          <c:order val="2"/>
          <c:tx>
            <c:strRef>
              <c:f>COMPARATIVO!$F$12</c:f>
              <c:strCache>
                <c:ptCount val="1"/>
                <c:pt idx="0">
                  <c:v>TOTAL POR NIVEL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cat>
            <c:numRef>
              <c:f>COMPARATIVO!$D$11:$L$11</c:f>
              <c:numCache>
                <c:formatCode>General</c:formatCode>
                <c:ptCount val="9"/>
                <c:pt idx="0">
                  <c:v>2019</c:v>
                </c:pt>
                <c:pt idx="3">
                  <c:v>2020</c:v>
                </c:pt>
                <c:pt idx="6">
                  <c:v>2021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4-4CF5-47A3-ABEB-064AED23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76696"/>
        <c:axId val="189533200"/>
      </c:barChart>
      <c:catAx>
        <c:axId val="18947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60000" anchor="ctr" anchorCtr="0"/>
          <a:lstStyle/>
          <a:p>
            <a:pPr>
              <a:defRPr/>
            </a:pPr>
            <a:endParaRPr lang="es-MX"/>
          </a:p>
        </c:txPr>
        <c:crossAx val="189533200"/>
        <c:crosses val="autoZero"/>
        <c:auto val="1"/>
        <c:lblAlgn val="ctr"/>
        <c:lblOffset val="100"/>
        <c:noMultiLvlLbl val="0"/>
      </c:catAx>
      <c:valAx>
        <c:axId val="189533200"/>
        <c:scaling>
          <c:orientation val="minMax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89476696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0568310540130245E-2"/>
          <c:y val="0.88220003883160159"/>
          <c:w val="0.82870092554220198"/>
          <c:h val="7.064029165763699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Comparativo Educación Formal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COMPARATIVO!$O$12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698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COMPARATIVO!$N$13:$N$16</c:f>
              <c:strCache>
                <c:ptCount val="4"/>
                <c:pt idx="0">
                  <c:v>SECUNDARIA</c:v>
                </c:pt>
                <c:pt idx="1">
                  <c:v>PREPARATORIA</c:v>
                </c:pt>
                <c:pt idx="2">
                  <c:v>LICENCIATURA</c:v>
                </c:pt>
                <c:pt idx="3">
                  <c:v>POSGRADO</c:v>
                </c:pt>
              </c:strCache>
            </c:strRef>
          </c:cat>
          <c:val>
            <c:numRef>
              <c:f>COMPARATIVO!$O$13:$O$16</c:f>
              <c:numCache>
                <c:formatCode>General</c:formatCode>
                <c:ptCount val="4"/>
                <c:pt idx="0">
                  <c:v>461</c:v>
                </c:pt>
                <c:pt idx="1">
                  <c:v>3829</c:v>
                </c:pt>
                <c:pt idx="2">
                  <c:v>8396</c:v>
                </c:pt>
                <c:pt idx="3">
                  <c:v>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2-46E9-B3CB-D04BD3D4AB34}"/>
            </c:ext>
          </c:extLst>
        </c:ser>
        <c:ser>
          <c:idx val="1"/>
          <c:order val="1"/>
          <c:tx>
            <c:strRef>
              <c:f>COMPARATIVO!$P$12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B1C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COMPARATIVO!$N$13:$N$16</c:f>
              <c:strCache>
                <c:ptCount val="4"/>
                <c:pt idx="0">
                  <c:v>SECUNDARIA</c:v>
                </c:pt>
                <c:pt idx="1">
                  <c:v>PREPARATORIA</c:v>
                </c:pt>
                <c:pt idx="2">
                  <c:v>LICENCIATURA</c:v>
                </c:pt>
                <c:pt idx="3">
                  <c:v>POSGRADO</c:v>
                </c:pt>
              </c:strCache>
            </c:strRef>
          </c:cat>
          <c:val>
            <c:numRef>
              <c:f>COMPARATIVO!$P$13:$P$16</c:f>
              <c:numCache>
                <c:formatCode>General</c:formatCode>
                <c:ptCount val="4"/>
                <c:pt idx="0">
                  <c:v>441</c:v>
                </c:pt>
                <c:pt idx="1">
                  <c:v>3479</c:v>
                </c:pt>
                <c:pt idx="2">
                  <c:v>8176</c:v>
                </c:pt>
                <c:pt idx="3">
                  <c:v>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2-46E9-B3CB-D04BD3D4AB34}"/>
            </c:ext>
          </c:extLst>
        </c:ser>
        <c:ser>
          <c:idx val="2"/>
          <c:order val="2"/>
          <c:tx>
            <c:strRef>
              <c:f>COMPARATIVO!$Q$12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1E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COMPARATIVO!$N$13:$N$16</c:f>
              <c:strCache>
                <c:ptCount val="4"/>
                <c:pt idx="0">
                  <c:v>SECUNDARIA</c:v>
                </c:pt>
                <c:pt idx="1">
                  <c:v>PREPARATORIA</c:v>
                </c:pt>
                <c:pt idx="2">
                  <c:v>LICENCIATURA</c:v>
                </c:pt>
                <c:pt idx="3">
                  <c:v>POSGRADO</c:v>
                </c:pt>
              </c:strCache>
            </c:strRef>
          </c:cat>
          <c:val>
            <c:numRef>
              <c:f>COMPARATIVO!$Q$13:$Q$16</c:f>
              <c:numCache>
                <c:formatCode>_(* #,##0_);_(* \(#,##0\);_(* "-"??_);_(@_)</c:formatCode>
                <c:ptCount val="4"/>
                <c:pt idx="0">
                  <c:v>376</c:v>
                </c:pt>
                <c:pt idx="1">
                  <c:v>3310</c:v>
                </c:pt>
                <c:pt idx="2">
                  <c:v>7880</c:v>
                </c:pt>
                <c:pt idx="3">
                  <c:v>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2-46E9-B3CB-D04BD3D4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932016"/>
        <c:axId val="190932400"/>
      </c:barChart>
      <c:catAx>
        <c:axId val="19093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90932400"/>
        <c:crosses val="autoZero"/>
        <c:auto val="1"/>
        <c:lblAlgn val="ctr"/>
        <c:lblOffset val="100"/>
        <c:noMultiLvlLbl val="0"/>
      </c:catAx>
      <c:valAx>
        <c:axId val="19093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9093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52542650918637"/>
          <c:y val="0.92022628830395259"/>
          <c:w val="0.30469898293963249"/>
          <c:h val="7.9773711696047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ysClr val="windowText" lastClr="000000"/>
                </a:solidFill>
              </a:rPr>
              <a:t>Comparativo matrícula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COMPARATIVO!$O$28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698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COMPARATIVO!$N$29:$N$32</c:f>
              <c:strCache>
                <c:ptCount val="4"/>
                <c:pt idx="0">
                  <c:v>INTERCAMBIO ACADÉMICO</c:v>
                </c:pt>
                <c:pt idx="1">
                  <c:v>EDUCACIÓN CONTINUA</c:v>
                </c:pt>
                <c:pt idx="2">
                  <c:v>EDUCACIÓN FORMAL</c:v>
                </c:pt>
                <c:pt idx="3">
                  <c:v>TOTAL MATRÍCULA</c:v>
                </c:pt>
              </c:strCache>
            </c:strRef>
          </c:cat>
          <c:val>
            <c:numRef>
              <c:f>COMPARATIVO!$O$29:$O$32</c:f>
              <c:numCache>
                <c:formatCode>General</c:formatCode>
                <c:ptCount val="4"/>
                <c:pt idx="0">
                  <c:v>107</c:v>
                </c:pt>
                <c:pt idx="1">
                  <c:v>6123</c:v>
                </c:pt>
                <c:pt idx="2">
                  <c:v>15317</c:v>
                </c:pt>
                <c:pt idx="3">
                  <c:v>21547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0-4F28-BD0F-4E2534AFE7A8}"/>
            </c:ext>
          </c:extLst>
        </c:ser>
        <c:ser>
          <c:idx val="1"/>
          <c:order val="1"/>
          <c:tx>
            <c:strRef>
              <c:f>COMPARATIVO!$P$28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B1C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COMPARATIVO!$N$29:$N$32</c:f>
              <c:strCache>
                <c:ptCount val="4"/>
                <c:pt idx="0">
                  <c:v>INTERCAMBIO ACADÉMICO</c:v>
                </c:pt>
                <c:pt idx="1">
                  <c:v>EDUCACIÓN CONTINUA</c:v>
                </c:pt>
                <c:pt idx="2">
                  <c:v>EDUCACIÓN FORMAL</c:v>
                </c:pt>
                <c:pt idx="3">
                  <c:v>TOTAL MATRÍCULA</c:v>
                </c:pt>
              </c:strCache>
            </c:strRef>
          </c:cat>
          <c:val>
            <c:numRef>
              <c:f>COMPARATIVO!$P$29:$P$32</c:f>
              <c:numCache>
                <c:formatCode>General</c:formatCode>
                <c:ptCount val="4"/>
                <c:pt idx="0">
                  <c:v>39</c:v>
                </c:pt>
                <c:pt idx="1">
                  <c:v>4660</c:v>
                </c:pt>
                <c:pt idx="2">
                  <c:v>14169</c:v>
                </c:pt>
                <c:pt idx="3">
                  <c:v>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0-4F28-BD0F-4E2534AFE7A8}"/>
            </c:ext>
          </c:extLst>
        </c:ser>
        <c:ser>
          <c:idx val="2"/>
          <c:order val="2"/>
          <c:tx>
            <c:strRef>
              <c:f>COMPARATIVO!$Q$28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1E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COMPARATIVO!$N$29:$N$32</c:f>
              <c:strCache>
                <c:ptCount val="4"/>
                <c:pt idx="0">
                  <c:v>INTERCAMBIO ACADÉMICO</c:v>
                </c:pt>
                <c:pt idx="1">
                  <c:v>EDUCACIÓN CONTINUA</c:v>
                </c:pt>
                <c:pt idx="2">
                  <c:v>EDUCACIÓN FORMAL</c:v>
                </c:pt>
                <c:pt idx="3">
                  <c:v>TOTAL MATRÍCULA</c:v>
                </c:pt>
              </c:strCache>
            </c:strRef>
          </c:cat>
          <c:val>
            <c:numRef>
              <c:f>COMPARATIVO!$Q$29:$Q$32</c:f>
              <c:numCache>
                <c:formatCode>_(* #,##0_);_(* \(#,##0\);_(* "-"??_);_(@_)</c:formatCode>
                <c:ptCount val="4"/>
                <c:pt idx="0">
                  <c:v>21</c:v>
                </c:pt>
                <c:pt idx="1">
                  <c:v>7086</c:v>
                </c:pt>
                <c:pt idx="2">
                  <c:v>13329</c:v>
                </c:pt>
                <c:pt idx="3">
                  <c:v>20436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0-4F28-BD0F-4E2534AF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702520"/>
        <c:axId val="190707008"/>
      </c:barChart>
      <c:catAx>
        <c:axId val="190702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707008"/>
        <c:crosses val="autoZero"/>
        <c:auto val="1"/>
        <c:lblAlgn val="ctr"/>
        <c:lblOffset val="100"/>
        <c:noMultiLvlLbl val="0"/>
      </c:catAx>
      <c:valAx>
        <c:axId val="19070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70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52542650918637"/>
          <c:y val="0.91975990447883882"/>
          <c:w val="0.27969898293963252"/>
          <c:h val="8.0240095521161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estudiantil que atiende la Universidad</a:t>
            </a:r>
          </a:p>
        </c:rich>
      </c:tx>
      <c:layout>
        <c:manualLayout>
          <c:xMode val="edge"/>
          <c:yMode val="edge"/>
          <c:x val="0.29768385233252881"/>
          <c:y val="3.6424856793887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50926649436224E-2"/>
          <c:y val="0.12522031989753279"/>
          <c:w val="0.8950285107491337"/>
          <c:h val="0.67289377351982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40310380348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7D-49AE-8BDC-7AA9F18FFF9A}"/>
                </c:ext>
              </c:extLst>
            </c:dLbl>
            <c:dLbl>
              <c:idx val="2"/>
              <c:layout>
                <c:manualLayout>
                  <c:x val="4.0175767400654734E-3"/>
                  <c:y val="-2.480620760696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7D-49AE-8BDC-7AA9F18FFF9A}"/>
                </c:ext>
              </c:extLst>
            </c:dLbl>
            <c:dLbl>
              <c:idx val="6"/>
              <c:layout>
                <c:manualLayout>
                  <c:x val="0"/>
                  <c:y val="1.240310380348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7D-49AE-8BDC-7AA9F18FFF9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'FEBRERO-JUNIO 2021'!$H$12:$U$13</c:f>
              <c:multiLvlStrCache>
                <c:ptCount val="13"/>
                <c:lvl>
                  <c:pt idx="4">
                    <c:v>Semestral</c:v>
                  </c:pt>
                  <c:pt idx="6">
                    <c:v>Cuatrimestral</c:v>
                  </c:pt>
                  <c:pt idx="8">
                    <c:v>Especialidad</c:v>
                  </c:pt>
                  <c:pt idx="10">
                    <c:v>Maestría</c:v>
                  </c:pt>
                  <c:pt idx="12">
                    <c:v>Doctorado</c:v>
                  </c:pt>
                </c:lvl>
                <c:lvl>
                  <c:pt idx="0">
                    <c:v>Secundaria</c:v>
                  </c:pt>
                  <c:pt idx="2">
                    <c:v>Preparatoria</c:v>
                  </c:pt>
                  <c:pt idx="4">
                    <c:v>Licenciatura</c:v>
                  </c:pt>
                  <c:pt idx="8">
                    <c:v>Posgrado</c:v>
                  </c:pt>
                </c:lvl>
              </c:multiLvlStrCache>
            </c:multiLvlStrRef>
          </c:cat>
          <c:val>
            <c:numRef>
              <c:f>'FEBRERO-JUNIO 2021'!$H$19:$U$19</c:f>
              <c:numCache>
                <c:formatCode>General</c:formatCode>
                <c:ptCount val="14"/>
                <c:pt idx="0">
                  <c:v>418</c:v>
                </c:pt>
                <c:pt idx="2">
                  <c:v>3311</c:v>
                </c:pt>
                <c:pt idx="4">
                  <c:v>7122</c:v>
                </c:pt>
                <c:pt idx="6">
                  <c:v>138</c:v>
                </c:pt>
                <c:pt idx="8">
                  <c:v>38</c:v>
                </c:pt>
                <c:pt idx="10">
                  <c:v>1150</c:v>
                </c:pt>
                <c:pt idx="1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D-49AE-8BDC-7AA9F18F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873000"/>
        <c:axId val="190763224"/>
      </c:barChart>
      <c:catAx>
        <c:axId val="19087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763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63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3058995766232775E-3"/>
              <c:y val="0.38229358439679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8730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 por cada campus</a:t>
            </a:r>
          </a:p>
        </c:rich>
      </c:tx>
      <c:layout>
        <c:manualLayout>
          <c:xMode val="edge"/>
          <c:yMode val="edge"/>
          <c:x val="0.36752348256345241"/>
          <c:y val="5.5420993706997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5896395139089"/>
          <c:y val="0.20466589204637844"/>
          <c:w val="0.88346544108828251"/>
          <c:h val="0.561424403344930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657009328119042E-17"/>
                  <c:y val="-6.2015503875968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9F-4F8A-8798-D4FA1A20BE48}"/>
                </c:ext>
              </c:extLst>
            </c:dLbl>
            <c:dLbl>
              <c:idx val="1"/>
              <c:layout>
                <c:manualLayout>
                  <c:x val="-3.9433150020935278E-3"/>
                  <c:y val="9.3023255813953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9F-4F8A-8798-D4FA1A20BE48}"/>
                </c:ext>
              </c:extLst>
            </c:dLbl>
            <c:dLbl>
              <c:idx val="2"/>
              <c:layout>
                <c:manualLayout>
                  <c:x val="-1.9520130634247646E-3"/>
                  <c:y val="-2.9169481321706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9F-4F8A-8798-D4FA1A20BE48}"/>
                </c:ext>
              </c:extLst>
            </c:dLbl>
            <c:dLbl>
              <c:idx val="3"/>
              <c:layout>
                <c:manualLayout>
                  <c:x val="-3.90402612684950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9F-4F8A-8798-D4FA1A20BE48}"/>
                </c:ext>
              </c:extLst>
            </c:dLbl>
            <c:dLbl>
              <c:idx val="4"/>
              <c:layout>
                <c:manualLayout>
                  <c:x val="-5.8952559281298242E-3"/>
                  <c:y val="1.268363547579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9F-4F8A-8798-D4FA1A20BE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'FEBRERO-JUNIO 2021'!$C$14:$C$18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2021'!$X$14:$X$18</c:f>
              <c:numCache>
                <c:formatCode>General</c:formatCode>
                <c:ptCount val="5"/>
                <c:pt idx="0">
                  <c:v>7861</c:v>
                </c:pt>
                <c:pt idx="1">
                  <c:v>1258</c:v>
                </c:pt>
                <c:pt idx="2">
                  <c:v>1258</c:v>
                </c:pt>
                <c:pt idx="3">
                  <c:v>873</c:v>
                </c:pt>
                <c:pt idx="4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F-4F8A-8798-D4FA1A20BE48}"/>
            </c:ext>
          </c:extLst>
        </c:ser>
        <c:ser>
          <c:idx val="1"/>
          <c:order val="1"/>
          <c:invertIfNegative val="0"/>
          <c:cat>
            <c:strRef>
              <c:f>'FEBRERO-JUNIO 2021'!$C$14:$C$18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2021'!$Y$14:$Y$18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ED9F-4F8A-8798-D4FA1A20BE48}"/>
            </c:ext>
          </c:extLst>
        </c:ser>
        <c:ser>
          <c:idx val="2"/>
          <c:order val="2"/>
          <c:invertIfNegative val="0"/>
          <c:cat>
            <c:strRef>
              <c:f>'FEBRERO-JUNIO 2021'!$C$14:$C$18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2021'!$Z$14:$Z$18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ED9F-4F8A-8798-D4FA1A20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99352"/>
        <c:axId val="189034304"/>
      </c:barChart>
      <c:catAx>
        <c:axId val="19129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3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03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5621892601797705E-2"/>
              <c:y val="0.4021900750778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299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estudiantil que atiende la Universidad por nivel educativo</a:t>
            </a:r>
          </a:p>
        </c:rich>
      </c:tx>
      <c:layout>
        <c:manualLayout>
          <c:xMode val="edge"/>
          <c:yMode val="edge"/>
          <c:x val="0.14492803667672394"/>
          <c:y val="3.030375643717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8754581913968"/>
          <c:y val="0.12912525786832724"/>
          <c:w val="0.87523155544490994"/>
          <c:h val="0.659632929594780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463982665729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AE-4E3B-968B-880E790D0571}"/>
                </c:ext>
              </c:extLst>
            </c:dLbl>
            <c:dLbl>
              <c:idx val="2"/>
              <c:layout>
                <c:manualLayout>
                  <c:x val="1.6619236804170689E-3"/>
                  <c:y val="1.564552463058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AE-4E3B-968B-880E790D0571}"/>
                </c:ext>
              </c:extLst>
            </c:dLbl>
            <c:dLbl>
              <c:idx val="3"/>
              <c:layout>
                <c:manualLayout>
                  <c:x val="0"/>
                  <c:y val="1.22958686123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AE-4E3B-968B-880E790D0571}"/>
                </c:ext>
              </c:extLst>
            </c:dLbl>
            <c:dLbl>
              <c:idx val="4"/>
              <c:layout>
                <c:manualLayout>
                  <c:x val="0"/>
                  <c:y val="-9.2219014592630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74-455A-B447-3F77AB20DA1F}"/>
                </c:ext>
              </c:extLst>
            </c:dLbl>
            <c:dLbl>
              <c:idx val="5"/>
              <c:layout>
                <c:manualLayout>
                  <c:x val="0"/>
                  <c:y val="-1.84438029185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AE-4E3B-968B-880E790D0571}"/>
                </c:ext>
              </c:extLst>
            </c:dLbl>
            <c:dLbl>
              <c:idx val="6"/>
              <c:layout>
                <c:manualLayout>
                  <c:x val="0"/>
                  <c:y val="-9.2219014592630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AE-4E3B-968B-880E790D0571}"/>
                </c:ext>
              </c:extLst>
            </c:dLbl>
            <c:dLbl>
              <c:idx val="10"/>
              <c:layout>
                <c:manualLayout>
                  <c:x val="-4.2412198817033606E-3"/>
                  <c:y val="3.0739671530876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AE-4E3B-968B-880E790D05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'AGOSTO-DICIEMBRE 2021'!$H$12:$S$13</c:f>
              <c:multiLvlStrCache>
                <c:ptCount val="11"/>
                <c:lvl>
                  <c:pt idx="4">
                    <c:v>Semestral</c:v>
                  </c:pt>
                  <c:pt idx="6">
                    <c:v>Cuatrimestral</c:v>
                  </c:pt>
                  <c:pt idx="8">
                    <c:v>Especialidad</c:v>
                  </c:pt>
                  <c:pt idx="10">
                    <c:v>Maestría</c:v>
                  </c:pt>
                </c:lvl>
                <c:lvl>
                  <c:pt idx="0">
                    <c:v>Secundaria</c:v>
                  </c:pt>
                  <c:pt idx="2">
                    <c:v>Preparatoria</c:v>
                  </c:pt>
                  <c:pt idx="4">
                    <c:v>Licenciatura</c:v>
                  </c:pt>
                  <c:pt idx="8">
                    <c:v>Posgrado</c:v>
                  </c:pt>
                </c:lvl>
              </c:multiLvlStrCache>
            </c:multiLvlStrRef>
          </c:cat>
          <c:val>
            <c:numRef>
              <c:f>'AGOSTO-DICIEMBRE 2021'!$H$19:$S$19</c:f>
              <c:numCache>
                <c:formatCode>General</c:formatCode>
                <c:ptCount val="12"/>
                <c:pt idx="0">
                  <c:v>376</c:v>
                </c:pt>
                <c:pt idx="2">
                  <c:v>3310</c:v>
                </c:pt>
                <c:pt idx="4">
                  <c:v>7722</c:v>
                </c:pt>
                <c:pt idx="6">
                  <c:v>158</c:v>
                </c:pt>
                <c:pt idx="8">
                  <c:v>65</c:v>
                </c:pt>
                <c:pt idx="10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AE-4E3B-968B-880E790D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35480"/>
        <c:axId val="189035872"/>
      </c:barChart>
      <c:catAx>
        <c:axId val="18903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3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03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2.0346754528024442E-2"/>
              <c:y val="0.39525764769493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35480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22" r="0.75000000000000422" t="1" header="0" footer="0"/>
    <c:pageSetup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 por cada campus</a:t>
            </a:r>
          </a:p>
        </c:rich>
      </c:tx>
      <c:layout>
        <c:manualLayout>
          <c:xMode val="edge"/>
          <c:yMode val="edge"/>
          <c:x val="0.32875601826670581"/>
          <c:y val="3.3067649045013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7898435208662"/>
          <c:y val="0.16427736374704421"/>
          <c:w val="0.88337001434204487"/>
          <c:h val="0.54172050141959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29586563620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A0-45D4-B7B0-6B3263BD3C3E}"/>
                </c:ext>
              </c:extLst>
            </c:dLbl>
            <c:dLbl>
              <c:idx val="1"/>
              <c:layout>
                <c:manualLayout>
                  <c:x val="-6.0685185952574624E-3"/>
                  <c:y val="-2.752798096754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A0-45D4-B7B0-6B3263BD3C3E}"/>
                </c:ext>
              </c:extLst>
            </c:dLbl>
            <c:dLbl>
              <c:idx val="2"/>
              <c:layout>
                <c:manualLayout>
                  <c:x val="-1.9970128954829372E-3"/>
                  <c:y val="-2.110435779622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A0-45D4-B7B0-6B3263BD3C3E}"/>
                </c:ext>
              </c:extLst>
            </c:dLbl>
            <c:dLbl>
              <c:idx val="3"/>
              <c:layout>
                <c:manualLayout>
                  <c:x val="-6.04914861805532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A0-45D4-B7B0-6B3263BD3C3E}"/>
                </c:ext>
              </c:extLst>
            </c:dLbl>
            <c:dLbl>
              <c:idx val="4"/>
              <c:layout>
                <c:manualLayout>
                  <c:x val="-4.013395768168046E-3"/>
                  <c:y val="1.270927781152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A0-45D4-B7B0-6B3263BD3C3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'AGOSTO-DICIEMBRE 2021'!$C$14:$C$18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'AGOSTO-DICIEMBRE 2021'!$U$14:$U$18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3A0-45D4-B7B0-6B3263BD3C3E}"/>
            </c:ext>
          </c:extLst>
        </c:ser>
        <c:ser>
          <c:idx val="1"/>
          <c:order val="1"/>
          <c:invertIfNegative val="0"/>
          <c:cat>
            <c:strRef>
              <c:f>'AGOSTO-DICIEMBRE 2021'!$C$14:$C$18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'AGOSTO-DICIEMBRE 2021'!$W$14:$W$18</c:f>
              <c:numCache>
                <c:formatCode>General</c:formatCode>
                <c:ptCount val="5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A0-45D4-B7B0-6B3263BD3C3E}"/>
            </c:ext>
          </c:extLst>
        </c:ser>
        <c:ser>
          <c:idx val="2"/>
          <c:order val="2"/>
          <c:spPr>
            <a:solidFill>
              <a:srgbClr val="001E6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9716709943981506E-3"/>
                  <c:y val="9.2218992271515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3A0-45D4-B7B0-6B3263BD3C3E}"/>
                </c:ext>
              </c:extLst>
            </c:dLbl>
            <c:dLbl>
              <c:idx val="1"/>
              <c:layout>
                <c:manualLayout>
                  <c:x val="0"/>
                  <c:y val="1.229586563620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3A0-45D4-B7B0-6B3263BD3C3E}"/>
                </c:ext>
              </c:extLst>
            </c:dLbl>
            <c:dLbl>
              <c:idx val="2"/>
              <c:layout>
                <c:manualLayout>
                  <c:x val="0"/>
                  <c:y val="9.2218992271515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3A0-45D4-B7B0-6B3263BD3C3E}"/>
                </c:ext>
              </c:extLst>
            </c:dLbl>
            <c:dLbl>
              <c:idx val="4"/>
              <c:layout>
                <c:manualLayout>
                  <c:x val="-1.9716568888528776E-3"/>
                  <c:y val="1.536983204525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3A0-45D4-B7B0-6B3263BD3C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'AGOSTO-DICIEMBRE 2021'!$C$14:$C$18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'AGOSTO-DICIEMBRE 2021'!$X$14:$X$18</c:f>
              <c:numCache>
                <c:formatCode>General</c:formatCode>
                <c:ptCount val="5"/>
                <c:pt idx="0">
                  <c:v>8352</c:v>
                </c:pt>
                <c:pt idx="1">
                  <c:v>1277</c:v>
                </c:pt>
                <c:pt idx="2">
                  <c:v>1270</c:v>
                </c:pt>
                <c:pt idx="3">
                  <c:v>814</c:v>
                </c:pt>
                <c:pt idx="4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A0-45D4-B7B0-6B3263BD3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33128"/>
        <c:axId val="189033520"/>
      </c:barChart>
      <c:catAx>
        <c:axId val="189033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 sz="1000"/>
                  <a:t>Campus</a:t>
                </a:r>
              </a:p>
            </c:rich>
          </c:tx>
          <c:layout>
            <c:manualLayout>
              <c:xMode val="edge"/>
              <c:yMode val="edge"/>
              <c:x val="0.51901683430510792"/>
              <c:y val="0.85882682311769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3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03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1704774936730835E-2"/>
              <c:y val="0.33079170367931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331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 orientation="landscape" horizontalDpi="-4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380998</xdr:colOff>
      <xdr:row>24</xdr:row>
      <xdr:rowOff>52917</xdr:rowOff>
    </xdr:from>
    <xdr:to>
      <xdr:col>8</xdr:col>
      <xdr:colOff>370416</xdr:colOff>
      <xdr:row>46</xdr:row>
      <xdr:rowOff>0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146049</xdr:colOff>
      <xdr:row>9</xdr:row>
      <xdr:rowOff>160865</xdr:rowOff>
    </xdr:from>
    <xdr:to>
      <xdr:col>21</xdr:col>
      <xdr:colOff>50799</xdr:colOff>
      <xdr:row>27</xdr:row>
      <xdr:rowOff>49741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133350</xdr:colOff>
      <xdr:row>28</xdr:row>
      <xdr:rowOff>59266</xdr:rowOff>
    </xdr:from>
    <xdr:to>
      <xdr:col>22</xdr:col>
      <xdr:colOff>218017</xdr:colOff>
      <xdr:row>50</xdr:row>
      <xdr:rowOff>148166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257175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0.06761</cdr:x>
      <cdr:y>0.02722</cdr:y>
    </cdr:from>
    <cdr:to>
      <cdr:x>0.9269</cdr:x>
      <cdr:y>0.10968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89459" y="89293"/>
          <a:ext cx="6220374" cy="270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Población atendida por la Universidad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por ciclo escolar en todos los niveles educativos.</a:t>
          </a:r>
          <a:endParaRPr lang="es-MX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190501</xdr:rowOff>
    </xdr:from>
    <xdr:to>
      <xdr:col>16</xdr:col>
      <xdr:colOff>428625</xdr:colOff>
      <xdr:row>47</xdr:row>
      <xdr:rowOff>119062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511968</xdr:colOff>
      <xdr:row>23</xdr:row>
      <xdr:rowOff>190499</xdr:rowOff>
    </xdr:from>
    <xdr:to>
      <xdr:col>45</xdr:col>
      <xdr:colOff>297655</xdr:colOff>
      <xdr:row>47</xdr:row>
      <xdr:rowOff>119061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319087</xdr:colOff>
      <xdr:row>6</xdr:row>
      <xdr:rowOff>164211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24</xdr:row>
      <xdr:rowOff>166688</xdr:rowOff>
    </xdr:from>
    <xdr:to>
      <xdr:col>16</xdr:col>
      <xdr:colOff>95250</xdr:colOff>
      <xdr:row>48</xdr:row>
      <xdr:rowOff>130969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166686</xdr:colOff>
      <xdr:row>24</xdr:row>
      <xdr:rowOff>166687</xdr:rowOff>
    </xdr:from>
    <xdr:to>
      <xdr:col>45</xdr:col>
      <xdr:colOff>35719</xdr:colOff>
      <xdr:row>48</xdr:row>
      <xdr:rowOff>130969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271462</xdr:colOff>
      <xdr:row>6</xdr:row>
      <xdr:rowOff>164211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T212"/>
  <sheetViews>
    <sheetView showGridLines="0" tabSelected="1" zoomScale="80" zoomScaleNormal="80" zoomScaleSheetLayoutView="90" workbookViewId="0">
      <selection activeCell="B12" sqref="B12"/>
    </sheetView>
  </sheetViews>
  <sheetFormatPr baseColWidth="10" defaultRowHeight="12.75" x14ac:dyDescent="0.2"/>
  <cols>
    <col min="1" max="1" width="3.5703125" style="18" customWidth="1"/>
    <col min="2" max="2" width="11.42578125" style="18"/>
    <col min="3" max="3" width="52" style="18" customWidth="1"/>
    <col min="4" max="6" width="11.42578125" style="18"/>
    <col min="7" max="9" width="11.42578125" style="18" customWidth="1"/>
    <col min="10" max="11" width="11.42578125" style="18"/>
    <col min="12" max="12" width="11.5703125" style="18" bestFit="1" customWidth="1"/>
    <col min="13" max="13" width="6.140625" style="18" hidden="1" customWidth="1"/>
    <col min="14" max="14" width="25.85546875" style="18" bestFit="1" customWidth="1"/>
    <col min="15" max="16" width="6.7109375" style="18" bestFit="1" customWidth="1"/>
    <col min="17" max="17" width="7.85546875" style="18" customWidth="1"/>
    <col min="18" max="20" width="11.42578125" style="18"/>
    <col min="21" max="21" width="11.42578125" style="18" customWidth="1"/>
    <col min="22" max="16384" width="11.42578125" style="18"/>
  </cols>
  <sheetData>
    <row r="8" spans="1:20" ht="4.5" customHeight="1" x14ac:dyDescent="0.2"/>
    <row r="9" spans="1:20" ht="15.75" customHeight="1" x14ac:dyDescent="0.25">
      <c r="A9" s="229" t="s">
        <v>144</v>
      </c>
      <c r="B9" s="229"/>
      <c r="C9" s="22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5.75" customHeight="1" thickBot="1" x14ac:dyDescent="0.3">
      <c r="A10" s="21" t="s">
        <v>188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8.75" thickBot="1" x14ac:dyDescent="0.25">
      <c r="B11" s="11"/>
      <c r="C11" s="11"/>
      <c r="D11" s="226">
        <v>2019</v>
      </c>
      <c r="E11" s="227"/>
      <c r="F11" s="227"/>
      <c r="G11" s="226">
        <v>2020</v>
      </c>
      <c r="H11" s="227"/>
      <c r="I11" s="228"/>
      <c r="J11" s="226">
        <v>2021</v>
      </c>
      <c r="K11" s="227"/>
      <c r="L11" s="228"/>
      <c r="N11" s="200"/>
      <c r="O11" s="200"/>
      <c r="P11" s="200"/>
      <c r="Q11" s="200"/>
    </row>
    <row r="12" spans="1:20" ht="41.25" customHeight="1" thickBot="1" x14ac:dyDescent="0.25">
      <c r="B12" s="117" t="s">
        <v>0</v>
      </c>
      <c r="C12" s="118" t="s">
        <v>23</v>
      </c>
      <c r="D12" s="119" t="s">
        <v>195</v>
      </c>
      <c r="E12" s="119" t="s">
        <v>196</v>
      </c>
      <c r="F12" s="120" t="s">
        <v>31</v>
      </c>
      <c r="G12" s="121" t="s">
        <v>195</v>
      </c>
      <c r="H12" s="121" t="s">
        <v>196</v>
      </c>
      <c r="I12" s="122" t="s">
        <v>31</v>
      </c>
      <c r="J12" s="121" t="s">
        <v>189</v>
      </c>
      <c r="K12" s="121" t="s">
        <v>192</v>
      </c>
      <c r="L12" s="122" t="s">
        <v>31</v>
      </c>
      <c r="N12" s="200"/>
      <c r="O12" s="200">
        <v>2019</v>
      </c>
      <c r="P12" s="200">
        <v>2020</v>
      </c>
      <c r="Q12" s="200">
        <v>2021</v>
      </c>
    </row>
    <row r="13" spans="1:20" ht="20.100000000000001" customHeight="1" x14ac:dyDescent="0.2">
      <c r="B13" s="37">
        <v>1</v>
      </c>
      <c r="C13" s="38" t="s">
        <v>24</v>
      </c>
      <c r="D13" s="1">
        <v>139</v>
      </c>
      <c r="E13" s="2">
        <v>322</v>
      </c>
      <c r="F13" s="14">
        <v>461</v>
      </c>
      <c r="G13" s="1">
        <v>145</v>
      </c>
      <c r="H13" s="2">
        <v>296</v>
      </c>
      <c r="I13" s="14">
        <f>G13+H13</f>
        <v>441</v>
      </c>
      <c r="J13" s="1">
        <v>104</v>
      </c>
      <c r="K13" s="2">
        <v>272</v>
      </c>
      <c r="L13" s="14">
        <v>376</v>
      </c>
      <c r="N13" s="200" t="s">
        <v>24</v>
      </c>
      <c r="O13" s="200">
        <v>461</v>
      </c>
      <c r="P13" s="200">
        <v>441</v>
      </c>
      <c r="Q13" s="201">
        <f>L13</f>
        <v>376</v>
      </c>
    </row>
    <row r="14" spans="1:20" ht="20.100000000000001" customHeight="1" x14ac:dyDescent="0.2">
      <c r="B14" s="39">
        <v>2</v>
      </c>
      <c r="C14" s="6" t="s">
        <v>25</v>
      </c>
      <c r="D14" s="3">
        <v>1278</v>
      </c>
      <c r="E14" s="4">
        <v>2551</v>
      </c>
      <c r="F14" s="5">
        <v>3829</v>
      </c>
      <c r="G14" s="3">
        <v>1232</v>
      </c>
      <c r="H14" s="4">
        <v>2247</v>
      </c>
      <c r="I14" s="5">
        <f t="shared" ref="I14:I15" si="0">G14+H14</f>
        <v>3479</v>
      </c>
      <c r="J14" s="3">
        <v>1144</v>
      </c>
      <c r="K14" s="4">
        <v>2166</v>
      </c>
      <c r="L14" s="5">
        <v>3310</v>
      </c>
      <c r="N14" s="200" t="s">
        <v>25</v>
      </c>
      <c r="O14" s="200">
        <v>3829</v>
      </c>
      <c r="P14" s="200">
        <v>3479</v>
      </c>
      <c r="Q14" s="201">
        <f>L14</f>
        <v>3310</v>
      </c>
    </row>
    <row r="15" spans="1:20" ht="20.100000000000001" customHeight="1" x14ac:dyDescent="0.2">
      <c r="B15" s="39">
        <v>3</v>
      </c>
      <c r="C15" s="6" t="s">
        <v>26</v>
      </c>
      <c r="D15" s="3">
        <v>2479</v>
      </c>
      <c r="E15" s="4">
        <v>5917</v>
      </c>
      <c r="F15" s="5">
        <v>8396</v>
      </c>
      <c r="G15" s="3">
        <v>2175</v>
      </c>
      <c r="H15" s="4">
        <v>6001</v>
      </c>
      <c r="I15" s="5">
        <f t="shared" si="0"/>
        <v>8176</v>
      </c>
      <c r="J15" s="196">
        <v>2159</v>
      </c>
      <c r="K15" s="197">
        <v>5721</v>
      </c>
      <c r="L15" s="198">
        <v>7880</v>
      </c>
      <c r="N15" s="200" t="s">
        <v>26</v>
      </c>
      <c r="O15" s="200">
        <v>8396</v>
      </c>
      <c r="P15" s="200">
        <v>8176</v>
      </c>
      <c r="Q15" s="201">
        <f>L15</f>
        <v>7880</v>
      </c>
    </row>
    <row r="16" spans="1:20" ht="20.100000000000001" customHeight="1" thickBot="1" x14ac:dyDescent="0.25">
      <c r="B16" s="40">
        <v>4</v>
      </c>
      <c r="C16" s="41" t="s">
        <v>27</v>
      </c>
      <c r="D16" s="3">
        <v>1085</v>
      </c>
      <c r="E16" s="4">
        <v>1546</v>
      </c>
      <c r="F16" s="15">
        <v>2631</v>
      </c>
      <c r="G16" s="3">
        <v>637</v>
      </c>
      <c r="H16" s="4">
        <v>1436</v>
      </c>
      <c r="I16" s="145">
        <f>G16+H16</f>
        <v>2073</v>
      </c>
      <c r="J16" s="3">
        <v>719</v>
      </c>
      <c r="K16" s="4">
        <v>1044</v>
      </c>
      <c r="L16" s="145">
        <v>1763</v>
      </c>
      <c r="N16" s="200" t="s">
        <v>27</v>
      </c>
      <c r="O16" s="200">
        <v>2631</v>
      </c>
      <c r="P16" s="200">
        <v>2073</v>
      </c>
      <c r="Q16" s="201">
        <f>L16</f>
        <v>1763</v>
      </c>
    </row>
    <row r="17" spans="2:17" ht="20.100000000000001" customHeight="1" thickBot="1" x14ac:dyDescent="0.25">
      <c r="B17" s="234" t="s">
        <v>28</v>
      </c>
      <c r="C17" s="235"/>
      <c r="D17" s="24">
        <f t="shared" ref="D17:I17" si="1">SUM(D13:D16)</f>
        <v>4981</v>
      </c>
      <c r="E17" s="25">
        <f t="shared" si="1"/>
        <v>10336</v>
      </c>
      <c r="F17" s="23">
        <f t="shared" si="1"/>
        <v>15317</v>
      </c>
      <c r="G17" s="24">
        <f t="shared" si="1"/>
        <v>4189</v>
      </c>
      <c r="H17" s="25">
        <f t="shared" si="1"/>
        <v>9980</v>
      </c>
      <c r="I17" s="23">
        <f t="shared" si="1"/>
        <v>14169</v>
      </c>
      <c r="J17" s="24">
        <f t="shared" ref="J17:L17" si="2">SUM(J13:J16)</f>
        <v>4126</v>
      </c>
      <c r="K17" s="25">
        <f t="shared" si="2"/>
        <v>9203</v>
      </c>
      <c r="L17" s="23">
        <f t="shared" si="2"/>
        <v>13329</v>
      </c>
      <c r="N17" s="200"/>
      <c r="O17" s="200"/>
      <c r="P17" s="200"/>
      <c r="Q17" s="200"/>
    </row>
    <row r="18" spans="2:17" ht="9.75" customHeight="1" thickBo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N18" s="200" t="s">
        <v>29</v>
      </c>
      <c r="O18" s="200">
        <v>107</v>
      </c>
      <c r="P18" s="200">
        <v>39</v>
      </c>
      <c r="Q18" s="201">
        <f>L19</f>
        <v>21</v>
      </c>
    </row>
    <row r="19" spans="2:17" ht="20.100000000000001" customHeight="1" x14ac:dyDescent="0.2">
      <c r="B19" s="42">
        <v>5</v>
      </c>
      <c r="C19" s="43" t="s">
        <v>176</v>
      </c>
      <c r="D19" s="1">
        <v>107</v>
      </c>
      <c r="E19" s="2"/>
      <c r="F19" s="14">
        <v>107</v>
      </c>
      <c r="G19" s="1">
        <v>39</v>
      </c>
      <c r="H19" s="2"/>
      <c r="I19" s="14">
        <f>G19</f>
        <v>39</v>
      </c>
      <c r="J19" s="199">
        <v>21</v>
      </c>
      <c r="K19" s="2"/>
      <c r="L19" s="14">
        <f>J19</f>
        <v>21</v>
      </c>
      <c r="N19" s="200" t="s">
        <v>156</v>
      </c>
      <c r="O19" s="200">
        <v>6123</v>
      </c>
      <c r="P19" s="200">
        <v>4660</v>
      </c>
      <c r="Q19" s="201">
        <f>L20</f>
        <v>7086</v>
      </c>
    </row>
    <row r="20" spans="2:17" ht="20.100000000000001" customHeight="1" thickBot="1" x14ac:dyDescent="0.25">
      <c r="B20" s="44">
        <v>6</v>
      </c>
      <c r="C20" s="45" t="s">
        <v>156</v>
      </c>
      <c r="D20" s="7">
        <v>6123</v>
      </c>
      <c r="E20" s="8"/>
      <c r="F20" s="89">
        <v>6123</v>
      </c>
      <c r="G20" s="7">
        <v>4660</v>
      </c>
      <c r="H20" s="8"/>
      <c r="I20" s="89">
        <f>G20</f>
        <v>4660</v>
      </c>
      <c r="J20" s="7">
        <v>7086</v>
      </c>
      <c r="K20" s="8"/>
      <c r="L20" s="89">
        <f>J20</f>
        <v>7086</v>
      </c>
      <c r="N20" s="200"/>
      <c r="O20" s="200"/>
      <c r="P20" s="200"/>
      <c r="Q20" s="200"/>
    </row>
    <row r="21" spans="2:17" ht="20.100000000000001" customHeight="1" thickBot="1" x14ac:dyDescent="0.25">
      <c r="B21" s="230" t="s">
        <v>28</v>
      </c>
      <c r="C21" s="231"/>
      <c r="D21" s="27">
        <f>SUM(D19:D20)</f>
        <v>6230</v>
      </c>
      <c r="E21" s="26"/>
      <c r="F21" s="28">
        <f t="shared" ref="F21" si="3">SUM(F19:F20)</f>
        <v>6230</v>
      </c>
      <c r="G21" s="27">
        <f>SUM(G19:G20)</f>
        <v>4699</v>
      </c>
      <c r="H21" s="26"/>
      <c r="I21" s="28">
        <f t="shared" ref="I21" si="4">SUM(I19:I20)</f>
        <v>4699</v>
      </c>
      <c r="J21" s="27">
        <f>SUM(J19:J20)</f>
        <v>7107</v>
      </c>
      <c r="K21" s="26"/>
      <c r="L21" s="28">
        <f t="shared" ref="L21" si="5">SUM(L19:L20)</f>
        <v>7107</v>
      </c>
      <c r="N21" s="200"/>
      <c r="O21" s="200"/>
      <c r="P21" s="200"/>
      <c r="Q21" s="200"/>
    </row>
    <row r="22" spans="2:17" ht="3.75" customHeight="1" thickBot="1" x14ac:dyDescent="0.25">
      <c r="B22" s="12"/>
      <c r="C22" s="12"/>
      <c r="D22" s="12"/>
      <c r="E22" s="12"/>
      <c r="F22" s="12"/>
      <c r="G22" s="16"/>
      <c r="H22" s="12"/>
      <c r="I22" s="17"/>
      <c r="J22" s="16"/>
      <c r="K22" s="12"/>
      <c r="L22" s="17"/>
      <c r="N22" s="200"/>
      <c r="O22" s="200"/>
      <c r="P22" s="200"/>
      <c r="Q22" s="200"/>
    </row>
    <row r="23" spans="2:17" ht="24.95" customHeight="1" thickBot="1" x14ac:dyDescent="0.25">
      <c r="B23" s="232" t="s">
        <v>30</v>
      </c>
      <c r="C23" s="233"/>
      <c r="D23" s="123">
        <f>D17+D21</f>
        <v>11211</v>
      </c>
      <c r="E23" s="124">
        <f t="shared" ref="E23" si="6">E17+E21</f>
        <v>10336</v>
      </c>
      <c r="F23" s="125">
        <f t="shared" ref="F23:L23" si="7">F17+F21</f>
        <v>21547</v>
      </c>
      <c r="G23" s="123">
        <f t="shared" si="7"/>
        <v>8888</v>
      </c>
      <c r="H23" s="124">
        <f t="shared" si="7"/>
        <v>9980</v>
      </c>
      <c r="I23" s="125">
        <f t="shared" si="7"/>
        <v>18868</v>
      </c>
      <c r="J23" s="123">
        <f t="shared" si="7"/>
        <v>11233</v>
      </c>
      <c r="K23" s="124">
        <f t="shared" si="7"/>
        <v>9203</v>
      </c>
      <c r="L23" s="125">
        <f t="shared" si="7"/>
        <v>20436</v>
      </c>
      <c r="N23" s="200"/>
      <c r="O23" s="200"/>
      <c r="P23" s="200"/>
      <c r="Q23" s="200"/>
    </row>
    <row r="24" spans="2:17" ht="18.75" customHeight="1" x14ac:dyDescent="0.2">
      <c r="C24" s="114"/>
      <c r="N24" s="200"/>
      <c r="O24" s="200"/>
      <c r="P24" s="200"/>
      <c r="Q24" s="200"/>
    </row>
    <row r="25" spans="2:17" x14ac:dyDescent="0.2">
      <c r="N25" s="200"/>
      <c r="O25" s="200"/>
      <c r="P25" s="200"/>
      <c r="Q25" s="200"/>
    </row>
    <row r="26" spans="2:17" x14ac:dyDescent="0.2">
      <c r="N26" s="200"/>
      <c r="O26" s="200"/>
      <c r="P26" s="200"/>
      <c r="Q26" s="200"/>
    </row>
    <row r="27" spans="2:17" x14ac:dyDescent="0.2">
      <c r="N27" s="200"/>
      <c r="O27" s="200"/>
      <c r="P27" s="200"/>
      <c r="Q27" s="200"/>
    </row>
    <row r="28" spans="2:17" x14ac:dyDescent="0.2">
      <c r="N28" s="200"/>
      <c r="O28" s="200">
        <v>2019</v>
      </c>
      <c r="P28" s="200">
        <v>2020</v>
      </c>
      <c r="Q28" s="200">
        <v>2021</v>
      </c>
    </row>
    <row r="29" spans="2:17" x14ac:dyDescent="0.2">
      <c r="N29" s="202" t="s">
        <v>176</v>
      </c>
      <c r="O29" s="200">
        <v>107</v>
      </c>
      <c r="P29" s="200">
        <v>39</v>
      </c>
      <c r="Q29" s="201">
        <f>L19</f>
        <v>21</v>
      </c>
    </row>
    <row r="30" spans="2:17" x14ac:dyDescent="0.2">
      <c r="N30" s="202" t="s">
        <v>156</v>
      </c>
      <c r="O30" s="200">
        <v>6123</v>
      </c>
      <c r="P30" s="200">
        <v>4660</v>
      </c>
      <c r="Q30" s="201">
        <f>L20</f>
        <v>7086</v>
      </c>
    </row>
    <row r="31" spans="2:17" x14ac:dyDescent="0.2">
      <c r="N31" s="200" t="s">
        <v>174</v>
      </c>
      <c r="O31" s="200">
        <v>15317</v>
      </c>
      <c r="P31" s="200">
        <v>14169</v>
      </c>
      <c r="Q31" s="201">
        <f>L17</f>
        <v>13329</v>
      </c>
    </row>
    <row r="32" spans="2:17" x14ac:dyDescent="0.2">
      <c r="N32" s="200" t="s">
        <v>175</v>
      </c>
      <c r="O32" s="200">
        <v>21547</v>
      </c>
      <c r="P32" s="200">
        <v>18868</v>
      </c>
      <c r="Q32" s="201">
        <f>SUM(Q29:Q31)</f>
        <v>20436</v>
      </c>
    </row>
    <row r="33" spans="1:17" x14ac:dyDescent="0.2">
      <c r="N33" s="200"/>
      <c r="O33" s="200"/>
      <c r="P33" s="200"/>
      <c r="Q33" s="200"/>
    </row>
    <row r="34" spans="1:17" x14ac:dyDescent="0.2">
      <c r="N34" s="200"/>
      <c r="O34" s="200"/>
      <c r="P34" s="200"/>
      <c r="Q34" s="200"/>
    </row>
    <row r="35" spans="1:17" x14ac:dyDescent="0.2">
      <c r="N35" s="200"/>
      <c r="O35" s="200"/>
      <c r="P35" s="200"/>
      <c r="Q35" s="200"/>
    </row>
    <row r="36" spans="1:17" x14ac:dyDescent="0.2">
      <c r="N36" s="200"/>
      <c r="O36" s="200"/>
      <c r="P36" s="200"/>
      <c r="Q36" s="200"/>
    </row>
    <row r="37" spans="1:17" x14ac:dyDescent="0.2">
      <c r="N37" s="200"/>
      <c r="O37" s="200"/>
      <c r="P37" s="200"/>
      <c r="Q37" s="200"/>
    </row>
    <row r="38" spans="1:17" x14ac:dyDescent="0.2">
      <c r="N38" s="200"/>
      <c r="O38" s="200"/>
      <c r="P38" s="200"/>
      <c r="Q38" s="200"/>
    </row>
    <row r="39" spans="1:17" x14ac:dyDescent="0.2">
      <c r="N39" s="200"/>
      <c r="O39" s="200"/>
      <c r="P39" s="200"/>
      <c r="Q39" s="200"/>
    </row>
    <row r="40" spans="1:17" x14ac:dyDescent="0.2">
      <c r="N40" s="200"/>
      <c r="O40" s="200"/>
      <c r="P40" s="200"/>
      <c r="Q40" s="200"/>
    </row>
    <row r="41" spans="1:17" x14ac:dyDescent="0.2">
      <c r="N41" s="200"/>
      <c r="O41" s="200"/>
      <c r="P41" s="200"/>
      <c r="Q41" s="200"/>
    </row>
    <row r="42" spans="1:17" x14ac:dyDescent="0.2">
      <c r="N42" s="200"/>
      <c r="O42" s="200"/>
      <c r="P42" s="200"/>
      <c r="Q42" s="200"/>
    </row>
    <row r="43" spans="1:17" x14ac:dyDescent="0.2">
      <c r="N43" s="200"/>
      <c r="O43" s="200"/>
      <c r="P43" s="200"/>
      <c r="Q43" s="200"/>
    </row>
    <row r="44" spans="1:17" x14ac:dyDescent="0.2">
      <c r="N44" s="200"/>
      <c r="O44" s="200"/>
      <c r="P44" s="200"/>
      <c r="Q44" s="200"/>
    </row>
    <row r="45" spans="1:17" x14ac:dyDescent="0.2">
      <c r="N45" s="200"/>
      <c r="O45" s="200"/>
      <c r="P45" s="200"/>
      <c r="Q45" s="200"/>
    </row>
    <row r="48" spans="1:17" ht="15" x14ac:dyDescent="0.25">
      <c r="A48" s="29" t="s">
        <v>190</v>
      </c>
      <c r="B48" s="30"/>
      <c r="C48" s="30"/>
      <c r="D48" s="30"/>
    </row>
    <row r="49" spans="2:14" ht="13.5" thickBot="1" x14ac:dyDescent="0.25"/>
    <row r="50" spans="2:14" ht="13.5" thickBot="1" x14ac:dyDescent="0.25">
      <c r="C50" s="221" t="s">
        <v>41</v>
      </c>
      <c r="D50" s="223">
        <v>2021</v>
      </c>
      <c r="E50" s="224"/>
      <c r="F50" s="224"/>
      <c r="G50" s="224"/>
      <c r="H50" s="225"/>
      <c r="I50" s="140"/>
    </row>
    <row r="51" spans="2:14" ht="40.5" customHeight="1" thickBot="1" x14ac:dyDescent="0.25">
      <c r="B51" s="31"/>
      <c r="C51" s="222"/>
      <c r="D51" s="187" t="s">
        <v>187</v>
      </c>
      <c r="E51" s="128" t="s">
        <v>186</v>
      </c>
      <c r="F51" s="128" t="s">
        <v>92</v>
      </c>
      <c r="G51" s="128" t="s">
        <v>40</v>
      </c>
      <c r="H51" s="129" t="s">
        <v>42</v>
      </c>
      <c r="I51" s="136"/>
      <c r="J51" s="137"/>
      <c r="K51" s="137"/>
      <c r="L51" s="31"/>
    </row>
    <row r="52" spans="2:14" ht="13.5" thickBot="1" x14ac:dyDescent="0.25">
      <c r="B52" s="31"/>
      <c r="C52" s="203" t="s">
        <v>24</v>
      </c>
      <c r="D52" s="204"/>
      <c r="E52" s="204"/>
      <c r="F52" s="204"/>
      <c r="G52" s="204"/>
      <c r="H52" s="205"/>
      <c r="I52" s="138"/>
      <c r="J52" s="138"/>
      <c r="K52" s="138"/>
      <c r="L52" s="31"/>
    </row>
    <row r="53" spans="2:14" x14ac:dyDescent="0.2">
      <c r="B53" s="31"/>
      <c r="C53" s="59" t="s">
        <v>45</v>
      </c>
      <c r="D53" s="190"/>
      <c r="E53" s="56">
        <v>104</v>
      </c>
      <c r="F53" s="48">
        <f>SUM(D53:E53)</f>
        <v>104</v>
      </c>
      <c r="G53" s="48">
        <f>H53-F53</f>
        <v>272</v>
      </c>
      <c r="H53" s="49">
        <v>376</v>
      </c>
      <c r="I53" s="116"/>
      <c r="J53" s="116"/>
      <c r="K53" s="116"/>
      <c r="L53" s="31"/>
    </row>
    <row r="54" spans="2:14" ht="13.5" thickBot="1" x14ac:dyDescent="0.25">
      <c r="B54" s="31"/>
      <c r="C54" s="95" t="s">
        <v>85</v>
      </c>
      <c r="D54" s="191"/>
      <c r="E54" s="177">
        <f>E53</f>
        <v>104</v>
      </c>
      <c r="F54" s="105">
        <f>F53</f>
        <v>104</v>
      </c>
      <c r="G54" s="105">
        <f>G53</f>
        <v>272</v>
      </c>
      <c r="H54" s="108">
        <f>H53</f>
        <v>376</v>
      </c>
      <c r="I54" s="139"/>
      <c r="J54" s="139"/>
      <c r="K54" s="139"/>
      <c r="L54" s="31"/>
    </row>
    <row r="55" spans="2:14" ht="13.5" thickBot="1" x14ac:dyDescent="0.25">
      <c r="B55" s="31"/>
      <c r="C55" s="206" t="s">
        <v>25</v>
      </c>
      <c r="D55" s="207"/>
      <c r="E55" s="207"/>
      <c r="F55" s="207"/>
      <c r="G55" s="207"/>
      <c r="H55" s="208"/>
      <c r="I55" s="140"/>
      <c r="J55" s="140"/>
      <c r="K55" s="140"/>
      <c r="L55" s="31"/>
    </row>
    <row r="56" spans="2:14" x14ac:dyDescent="0.2">
      <c r="B56" s="31"/>
      <c r="C56" s="141" t="s">
        <v>46</v>
      </c>
      <c r="D56" s="188"/>
      <c r="E56" s="178">
        <v>153</v>
      </c>
      <c r="F56" s="48">
        <f>SUM(D56:E56)</f>
        <v>153</v>
      </c>
      <c r="G56" s="33">
        <f>H56-E56</f>
        <v>285</v>
      </c>
      <c r="H56" s="60">
        <v>438</v>
      </c>
      <c r="I56" s="115"/>
      <c r="J56" s="115"/>
      <c r="K56" s="116"/>
      <c r="L56" s="31"/>
    </row>
    <row r="57" spans="2:14" x14ac:dyDescent="0.2">
      <c r="B57" s="31"/>
      <c r="C57" s="142" t="s">
        <v>47</v>
      </c>
      <c r="D57" s="189"/>
      <c r="E57" s="179">
        <v>449</v>
      </c>
      <c r="F57" s="32">
        <f t="shared" ref="F57:F59" si="8">SUM(D57:E57)</f>
        <v>449</v>
      </c>
      <c r="G57" s="32">
        <f>H57-E57</f>
        <v>821</v>
      </c>
      <c r="H57" s="51">
        <v>1270</v>
      </c>
      <c r="I57" s="115"/>
      <c r="J57" s="115"/>
      <c r="K57" s="116"/>
      <c r="L57" s="31"/>
    </row>
    <row r="58" spans="2:14" x14ac:dyDescent="0.2">
      <c r="B58" s="31"/>
      <c r="C58" s="142" t="s">
        <v>48</v>
      </c>
      <c r="D58" s="189"/>
      <c r="E58" s="179">
        <v>444</v>
      </c>
      <c r="F58" s="32">
        <f t="shared" si="8"/>
        <v>444</v>
      </c>
      <c r="G58" s="32">
        <f>H58-E58</f>
        <v>833</v>
      </c>
      <c r="H58" s="51">
        <v>1277</v>
      </c>
      <c r="I58" s="115"/>
      <c r="J58" s="115"/>
      <c r="K58" s="116"/>
      <c r="L58" s="31"/>
    </row>
    <row r="59" spans="2:14" x14ac:dyDescent="0.2">
      <c r="B59" s="31"/>
      <c r="C59" s="142" t="s">
        <v>49</v>
      </c>
      <c r="D59" s="189"/>
      <c r="E59" s="179">
        <v>98</v>
      </c>
      <c r="F59" s="32">
        <f t="shared" si="8"/>
        <v>98</v>
      </c>
      <c r="G59" s="32">
        <f>H59-E59</f>
        <v>227</v>
      </c>
      <c r="H59" s="51">
        <v>325</v>
      </c>
      <c r="I59" s="115"/>
      <c r="J59" s="115"/>
      <c r="K59" s="116"/>
      <c r="L59" s="31"/>
    </row>
    <row r="60" spans="2:14" ht="13.5" thickBot="1" x14ac:dyDescent="0.25">
      <c r="B60" s="31"/>
      <c r="C60" s="96" t="s">
        <v>86</v>
      </c>
      <c r="D60" s="192"/>
      <c r="E60" s="97">
        <f>SUM(E56:E59)</f>
        <v>1144</v>
      </c>
      <c r="F60" s="97">
        <f>SUM(F56:F59)</f>
        <v>1144</v>
      </c>
      <c r="G60" s="97">
        <f>SUM(G56:G59)</f>
        <v>2166</v>
      </c>
      <c r="H60" s="98">
        <f t="shared" ref="H60" si="9">SUM(H56:H59)</f>
        <v>3310</v>
      </c>
      <c r="I60" s="137"/>
      <c r="J60" s="137"/>
      <c r="K60" s="137"/>
      <c r="L60" s="31"/>
    </row>
    <row r="61" spans="2:14" ht="13.5" thickBot="1" x14ac:dyDescent="0.25">
      <c r="B61" s="31"/>
      <c r="C61" s="203" t="s">
        <v>43</v>
      </c>
      <c r="D61" s="204"/>
      <c r="E61" s="204"/>
      <c r="F61" s="204"/>
      <c r="G61" s="204"/>
      <c r="H61" s="205"/>
      <c r="I61" s="138"/>
      <c r="J61" s="138"/>
      <c r="K61" s="138"/>
      <c r="L61" s="31"/>
    </row>
    <row r="62" spans="2:14" x14ac:dyDescent="0.2">
      <c r="C62" s="34" t="s">
        <v>98</v>
      </c>
      <c r="D62" s="47"/>
      <c r="E62" s="56">
        <v>54</v>
      </c>
      <c r="F62" s="48">
        <f>SUM(D62:E62)</f>
        <v>54</v>
      </c>
      <c r="G62" s="33">
        <v>239</v>
      </c>
      <c r="H62" s="155">
        <f>G62+F62</f>
        <v>293</v>
      </c>
      <c r="I62" s="184"/>
      <c r="J62" s="184"/>
      <c r="K62" s="184"/>
      <c r="L62" s="185"/>
      <c r="M62" s="185"/>
      <c r="N62" s="185"/>
    </row>
    <row r="63" spans="2:14" x14ac:dyDescent="0.2">
      <c r="C63" s="35" t="s">
        <v>36</v>
      </c>
      <c r="D63" s="46">
        <v>15</v>
      </c>
      <c r="E63" s="57">
        <v>133</v>
      </c>
      <c r="F63" s="32">
        <f>SUM(D63:E63)</f>
        <v>148</v>
      </c>
      <c r="G63" s="32">
        <v>389</v>
      </c>
      <c r="H63" s="155">
        <f>G63+F63</f>
        <v>537</v>
      </c>
      <c r="I63" s="184"/>
      <c r="J63" s="184"/>
      <c r="K63" s="184"/>
      <c r="L63" s="185"/>
      <c r="M63" s="185"/>
      <c r="N63" s="185"/>
    </row>
    <row r="64" spans="2:14" x14ac:dyDescent="0.2">
      <c r="C64" s="35" t="s">
        <v>95</v>
      </c>
      <c r="D64" s="46"/>
      <c r="E64" s="57">
        <v>70</v>
      </c>
      <c r="F64" s="32">
        <f t="shared" ref="F64:F93" si="10">SUM(D64:E64)</f>
        <v>70</v>
      </c>
      <c r="G64" s="32">
        <v>198</v>
      </c>
      <c r="H64" s="155">
        <f t="shared" ref="H64:H94" si="11">G64+F64</f>
        <v>268</v>
      </c>
      <c r="I64" s="184"/>
      <c r="J64" s="184"/>
      <c r="K64" s="184"/>
      <c r="L64" s="185"/>
      <c r="M64" s="185"/>
      <c r="N64" s="185"/>
    </row>
    <row r="65" spans="3:14" x14ac:dyDescent="0.2">
      <c r="C65" s="35" t="s">
        <v>126</v>
      </c>
      <c r="D65" s="46"/>
      <c r="E65" s="57">
        <v>118</v>
      </c>
      <c r="F65" s="32">
        <f t="shared" si="10"/>
        <v>118</v>
      </c>
      <c r="G65" s="32">
        <v>236</v>
      </c>
      <c r="H65" s="155">
        <f t="shared" si="11"/>
        <v>354</v>
      </c>
      <c r="I65" s="184"/>
      <c r="J65" s="184"/>
      <c r="K65" s="184"/>
      <c r="L65" s="185"/>
      <c r="M65" s="185"/>
      <c r="N65" s="185"/>
    </row>
    <row r="66" spans="3:14" x14ac:dyDescent="0.2">
      <c r="C66" s="35" t="s">
        <v>105</v>
      </c>
      <c r="D66" s="46"/>
      <c r="E66" s="57">
        <v>23</v>
      </c>
      <c r="F66" s="32">
        <f t="shared" si="10"/>
        <v>23</v>
      </c>
      <c r="G66" s="32">
        <v>85</v>
      </c>
      <c r="H66" s="155">
        <f t="shared" si="11"/>
        <v>108</v>
      </c>
      <c r="I66" s="184"/>
      <c r="J66" s="184"/>
      <c r="K66" s="184"/>
      <c r="L66" s="185"/>
      <c r="M66" s="185"/>
      <c r="N66" s="185"/>
    </row>
    <row r="67" spans="3:14" x14ac:dyDescent="0.2">
      <c r="C67" s="35" t="s">
        <v>97</v>
      </c>
      <c r="D67" s="46">
        <v>20</v>
      </c>
      <c r="E67" s="57">
        <v>159</v>
      </c>
      <c r="F67" s="32">
        <f>SUM(D67:E67)</f>
        <v>179</v>
      </c>
      <c r="G67" s="195">
        <v>457</v>
      </c>
      <c r="H67" s="155">
        <f t="shared" si="11"/>
        <v>636</v>
      </c>
      <c r="I67" s="184"/>
      <c r="J67" s="184"/>
      <c r="K67" s="184"/>
      <c r="L67" s="185"/>
      <c r="M67" s="185"/>
      <c r="N67" s="185"/>
    </row>
    <row r="68" spans="3:14" x14ac:dyDescent="0.2">
      <c r="C68" s="35" t="s">
        <v>168</v>
      </c>
      <c r="D68" s="46"/>
      <c r="E68" s="57">
        <v>10</v>
      </c>
      <c r="F68" s="32">
        <f t="shared" si="10"/>
        <v>10</v>
      </c>
      <c r="G68" s="32">
        <v>22</v>
      </c>
      <c r="H68" s="155">
        <f t="shared" si="11"/>
        <v>32</v>
      </c>
      <c r="I68" s="184"/>
      <c r="J68" s="184"/>
      <c r="K68" s="184"/>
      <c r="L68" s="185"/>
      <c r="M68" s="185"/>
      <c r="N68" s="185"/>
    </row>
    <row r="69" spans="3:14" x14ac:dyDescent="0.2">
      <c r="C69" s="35" t="s">
        <v>106</v>
      </c>
      <c r="D69" s="46"/>
      <c r="E69" s="57">
        <v>39</v>
      </c>
      <c r="F69" s="32">
        <f t="shared" si="10"/>
        <v>39</v>
      </c>
      <c r="G69" s="32">
        <v>60</v>
      </c>
      <c r="H69" s="155">
        <f t="shared" si="11"/>
        <v>99</v>
      </c>
      <c r="I69" s="184"/>
      <c r="J69" s="184"/>
      <c r="K69" s="184"/>
      <c r="L69" s="185"/>
      <c r="M69" s="185"/>
      <c r="N69" s="185"/>
    </row>
    <row r="70" spans="3:14" x14ac:dyDescent="0.2">
      <c r="C70" s="35" t="s">
        <v>147</v>
      </c>
      <c r="D70" s="144"/>
      <c r="E70" s="180">
        <v>35</v>
      </c>
      <c r="F70" s="32">
        <f t="shared" si="10"/>
        <v>35</v>
      </c>
      <c r="G70" s="32">
        <v>89</v>
      </c>
      <c r="H70" s="155">
        <f t="shared" si="11"/>
        <v>124</v>
      </c>
      <c r="I70" s="186"/>
      <c r="J70" s="184"/>
      <c r="K70" s="184"/>
      <c r="L70" s="185"/>
      <c r="M70" s="185"/>
      <c r="N70" s="185"/>
    </row>
    <row r="71" spans="3:14" x14ac:dyDescent="0.2">
      <c r="C71" s="35" t="s">
        <v>96</v>
      </c>
      <c r="D71" s="144"/>
      <c r="E71" s="180">
        <v>61</v>
      </c>
      <c r="F71" s="32">
        <f t="shared" si="10"/>
        <v>61</v>
      </c>
      <c r="G71" s="32">
        <v>164</v>
      </c>
      <c r="H71" s="155">
        <f t="shared" si="11"/>
        <v>225</v>
      </c>
      <c r="I71" s="186"/>
      <c r="J71" s="184"/>
      <c r="K71" s="184"/>
      <c r="L71" s="185"/>
      <c r="M71" s="185"/>
      <c r="N71" s="185"/>
    </row>
    <row r="72" spans="3:14" x14ac:dyDescent="0.2">
      <c r="C72" s="35" t="s">
        <v>99</v>
      </c>
      <c r="D72" s="46"/>
      <c r="E72" s="57">
        <v>67</v>
      </c>
      <c r="F72" s="32">
        <f t="shared" si="10"/>
        <v>67</v>
      </c>
      <c r="G72" s="32">
        <v>91</v>
      </c>
      <c r="H72" s="155">
        <f t="shared" si="11"/>
        <v>158</v>
      </c>
      <c r="I72" s="184"/>
      <c r="J72" s="184"/>
      <c r="K72" s="184"/>
      <c r="L72" s="185"/>
      <c r="M72" s="185"/>
      <c r="N72" s="185"/>
    </row>
    <row r="73" spans="3:14" x14ac:dyDescent="0.2">
      <c r="C73" s="35" t="s">
        <v>100</v>
      </c>
      <c r="D73" s="46"/>
      <c r="E73" s="57"/>
      <c r="F73" s="32">
        <f t="shared" si="10"/>
        <v>0</v>
      </c>
      <c r="G73" s="32">
        <v>30</v>
      </c>
      <c r="H73" s="155">
        <f t="shared" si="11"/>
        <v>30</v>
      </c>
      <c r="I73" s="184"/>
      <c r="J73" s="184"/>
      <c r="K73" s="184"/>
      <c r="L73" s="185"/>
      <c r="M73" s="185"/>
      <c r="N73" s="185"/>
    </row>
    <row r="74" spans="3:14" x14ac:dyDescent="0.2">
      <c r="C74" s="35" t="s">
        <v>65</v>
      </c>
      <c r="D74" s="46"/>
      <c r="E74" s="57">
        <v>12</v>
      </c>
      <c r="F74" s="32">
        <f t="shared" si="10"/>
        <v>12</v>
      </c>
      <c r="G74" s="32">
        <v>56</v>
      </c>
      <c r="H74" s="155">
        <f t="shared" si="11"/>
        <v>68</v>
      </c>
      <c r="I74" s="184"/>
      <c r="J74" s="184"/>
      <c r="K74" s="184"/>
      <c r="L74" s="185"/>
      <c r="M74" s="185"/>
      <c r="N74" s="185"/>
    </row>
    <row r="75" spans="3:14" x14ac:dyDescent="0.2">
      <c r="C75" s="35" t="s">
        <v>107</v>
      </c>
      <c r="D75" s="46"/>
      <c r="E75" s="57">
        <v>58</v>
      </c>
      <c r="F75" s="32">
        <f t="shared" si="10"/>
        <v>58</v>
      </c>
      <c r="G75" s="32">
        <v>157</v>
      </c>
      <c r="H75" s="155">
        <f t="shared" si="11"/>
        <v>215</v>
      </c>
      <c r="I75" s="184"/>
      <c r="J75" s="184"/>
      <c r="K75" s="184"/>
      <c r="L75" s="185"/>
      <c r="M75" s="185"/>
      <c r="N75" s="185"/>
    </row>
    <row r="76" spans="3:14" x14ac:dyDescent="0.2">
      <c r="C76" s="35" t="s">
        <v>101</v>
      </c>
      <c r="D76" s="46"/>
      <c r="E76" s="57">
        <v>55</v>
      </c>
      <c r="F76" s="32">
        <f t="shared" si="10"/>
        <v>55</v>
      </c>
      <c r="G76" s="32">
        <v>115</v>
      </c>
      <c r="H76" s="155">
        <f t="shared" si="11"/>
        <v>170</v>
      </c>
      <c r="I76" s="184"/>
      <c r="J76" s="184"/>
      <c r="K76" s="184"/>
      <c r="L76" s="185"/>
      <c r="M76" s="185"/>
      <c r="N76" s="185"/>
    </row>
    <row r="77" spans="3:14" x14ac:dyDescent="0.2">
      <c r="C77" s="35" t="s">
        <v>37</v>
      </c>
      <c r="D77" s="46"/>
      <c r="E77" s="57">
        <v>46</v>
      </c>
      <c r="F77" s="32">
        <f t="shared" si="10"/>
        <v>46</v>
      </c>
      <c r="G77" s="32">
        <v>145</v>
      </c>
      <c r="H77" s="155">
        <f t="shared" si="11"/>
        <v>191</v>
      </c>
      <c r="I77" s="184"/>
      <c r="J77" s="184"/>
      <c r="K77" s="184"/>
      <c r="L77" s="185"/>
      <c r="M77" s="185"/>
      <c r="N77" s="185"/>
    </row>
    <row r="78" spans="3:14" x14ac:dyDescent="0.2">
      <c r="C78" s="35" t="s">
        <v>39</v>
      </c>
      <c r="D78" s="46"/>
      <c r="E78" s="57">
        <v>56</v>
      </c>
      <c r="F78" s="32">
        <f t="shared" si="10"/>
        <v>56</v>
      </c>
      <c r="G78" s="32">
        <v>221</v>
      </c>
      <c r="H78" s="155">
        <f t="shared" si="11"/>
        <v>277</v>
      </c>
      <c r="I78" s="184"/>
      <c r="J78" s="184"/>
      <c r="K78" s="184"/>
      <c r="L78" s="185"/>
      <c r="M78" s="185"/>
      <c r="N78" s="185"/>
    </row>
    <row r="79" spans="3:14" x14ac:dyDescent="0.2">
      <c r="C79" s="35" t="s">
        <v>38</v>
      </c>
      <c r="D79" s="46"/>
      <c r="E79" s="57">
        <v>38</v>
      </c>
      <c r="F79" s="32">
        <f t="shared" si="10"/>
        <v>38</v>
      </c>
      <c r="G79" s="32">
        <v>239</v>
      </c>
      <c r="H79" s="155">
        <f t="shared" si="11"/>
        <v>277</v>
      </c>
      <c r="I79" s="184"/>
      <c r="J79" s="184"/>
      <c r="K79" s="184"/>
      <c r="L79" s="185"/>
      <c r="M79" s="185"/>
      <c r="N79" s="185"/>
    </row>
    <row r="80" spans="3:14" x14ac:dyDescent="0.2">
      <c r="C80" s="35" t="s">
        <v>146</v>
      </c>
      <c r="D80" s="46"/>
      <c r="E80" s="57">
        <v>23</v>
      </c>
      <c r="F80" s="32">
        <f t="shared" si="10"/>
        <v>23</v>
      </c>
      <c r="G80" s="32">
        <v>117</v>
      </c>
      <c r="H80" s="155">
        <f t="shared" si="11"/>
        <v>140</v>
      </c>
      <c r="I80" s="184"/>
      <c r="J80" s="184"/>
      <c r="K80" s="184"/>
      <c r="L80" s="185"/>
      <c r="M80" s="185"/>
      <c r="N80" s="185"/>
    </row>
    <row r="81" spans="3:14" x14ac:dyDescent="0.2">
      <c r="C81" s="35" t="s">
        <v>81</v>
      </c>
      <c r="D81" s="46"/>
      <c r="E81" s="57">
        <v>92</v>
      </c>
      <c r="F81" s="32">
        <f t="shared" si="10"/>
        <v>92</v>
      </c>
      <c r="G81" s="32">
        <v>194</v>
      </c>
      <c r="H81" s="155">
        <f t="shared" si="11"/>
        <v>286</v>
      </c>
      <c r="I81" s="184"/>
      <c r="J81" s="184"/>
      <c r="K81" s="184"/>
      <c r="L81" s="185"/>
      <c r="M81" s="185"/>
      <c r="N81" s="185"/>
    </row>
    <row r="82" spans="3:14" x14ac:dyDescent="0.2">
      <c r="C82" s="35" t="s">
        <v>129</v>
      </c>
      <c r="D82" s="46"/>
      <c r="E82" s="57">
        <v>15</v>
      </c>
      <c r="F82" s="32">
        <f t="shared" si="10"/>
        <v>15</v>
      </c>
      <c r="G82" s="32">
        <v>45</v>
      </c>
      <c r="H82" s="155">
        <f t="shared" si="11"/>
        <v>60</v>
      </c>
      <c r="I82" s="184"/>
      <c r="J82" s="184"/>
      <c r="K82" s="184"/>
      <c r="L82" s="185"/>
      <c r="M82" s="185"/>
      <c r="N82" s="185"/>
    </row>
    <row r="83" spans="3:14" x14ac:dyDescent="0.2">
      <c r="C83" s="35" t="s">
        <v>94</v>
      </c>
      <c r="D83" s="46"/>
      <c r="E83" s="57">
        <v>53</v>
      </c>
      <c r="F83" s="32">
        <f t="shared" si="10"/>
        <v>53</v>
      </c>
      <c r="G83" s="32">
        <v>160</v>
      </c>
      <c r="H83" s="155">
        <f t="shared" si="11"/>
        <v>213</v>
      </c>
      <c r="I83" s="184"/>
      <c r="J83" s="184"/>
      <c r="K83" s="184"/>
      <c r="L83" s="185"/>
      <c r="M83" s="185"/>
      <c r="N83" s="185"/>
    </row>
    <row r="84" spans="3:14" x14ac:dyDescent="0.2">
      <c r="C84" s="35" t="s">
        <v>102</v>
      </c>
      <c r="D84" s="46"/>
      <c r="E84" s="57">
        <v>145</v>
      </c>
      <c r="F84" s="32">
        <f t="shared" si="10"/>
        <v>145</v>
      </c>
      <c r="G84" s="32">
        <v>356</v>
      </c>
      <c r="H84" s="155">
        <f t="shared" si="11"/>
        <v>501</v>
      </c>
      <c r="I84" s="184"/>
      <c r="J84" s="184"/>
      <c r="K84" s="184"/>
      <c r="L84" s="185"/>
      <c r="M84" s="185"/>
      <c r="N84" s="185"/>
    </row>
    <row r="85" spans="3:14" x14ac:dyDescent="0.2">
      <c r="C85" s="35" t="s">
        <v>103</v>
      </c>
      <c r="D85" s="46">
        <v>50</v>
      </c>
      <c r="E85" s="57">
        <v>108</v>
      </c>
      <c r="F85" s="32">
        <f t="shared" si="10"/>
        <v>158</v>
      </c>
      <c r="G85" s="195">
        <v>287</v>
      </c>
      <c r="H85" s="155">
        <f t="shared" si="11"/>
        <v>445</v>
      </c>
      <c r="I85" s="184"/>
      <c r="J85" s="184"/>
      <c r="K85" s="184"/>
      <c r="L85" s="185"/>
      <c r="M85" s="185"/>
      <c r="N85" s="185"/>
    </row>
    <row r="86" spans="3:14" x14ac:dyDescent="0.2">
      <c r="C86" s="35" t="s">
        <v>140</v>
      </c>
      <c r="D86" s="46"/>
      <c r="E86" s="57"/>
      <c r="F86" s="32">
        <f t="shared" si="10"/>
        <v>0</v>
      </c>
      <c r="G86" s="32">
        <v>81</v>
      </c>
      <c r="H86" s="155">
        <f t="shared" si="11"/>
        <v>81</v>
      </c>
      <c r="I86" s="184"/>
      <c r="J86" s="184"/>
      <c r="K86" s="184"/>
      <c r="L86" s="185"/>
      <c r="M86" s="185"/>
      <c r="N86" s="185"/>
    </row>
    <row r="87" spans="3:14" x14ac:dyDescent="0.2">
      <c r="C87" s="35" t="s">
        <v>148</v>
      </c>
      <c r="D87" s="46"/>
      <c r="E87" s="57">
        <v>41</v>
      </c>
      <c r="F87" s="32">
        <f t="shared" si="10"/>
        <v>41</v>
      </c>
      <c r="G87" s="32">
        <v>120</v>
      </c>
      <c r="H87" s="155">
        <f t="shared" si="11"/>
        <v>161</v>
      </c>
      <c r="I87" s="184"/>
      <c r="J87" s="184"/>
      <c r="K87" s="184"/>
      <c r="L87" s="185"/>
      <c r="M87" s="185"/>
      <c r="N87" s="185"/>
    </row>
    <row r="88" spans="3:14" x14ac:dyDescent="0.2">
      <c r="C88" s="35" t="s">
        <v>149</v>
      </c>
      <c r="D88" s="46"/>
      <c r="E88" s="57">
        <v>19</v>
      </c>
      <c r="F88" s="32">
        <f t="shared" si="10"/>
        <v>19</v>
      </c>
      <c r="G88" s="32">
        <v>28</v>
      </c>
      <c r="H88" s="155">
        <f t="shared" si="11"/>
        <v>47</v>
      </c>
      <c r="I88" s="184"/>
      <c r="J88" s="184"/>
      <c r="K88" s="184"/>
      <c r="L88" s="185"/>
      <c r="M88" s="185"/>
      <c r="N88" s="185"/>
    </row>
    <row r="89" spans="3:14" x14ac:dyDescent="0.2">
      <c r="C89" s="35" t="s">
        <v>104</v>
      </c>
      <c r="D89" s="46"/>
      <c r="E89" s="57">
        <v>69</v>
      </c>
      <c r="F89" s="32">
        <f t="shared" si="10"/>
        <v>69</v>
      </c>
      <c r="G89" s="32">
        <v>121</v>
      </c>
      <c r="H89" s="155">
        <f t="shared" si="11"/>
        <v>190</v>
      </c>
      <c r="I89" s="184"/>
      <c r="J89" s="184"/>
      <c r="K89" s="184"/>
      <c r="L89" s="185"/>
      <c r="M89" s="185"/>
      <c r="N89" s="185"/>
    </row>
    <row r="90" spans="3:14" x14ac:dyDescent="0.2">
      <c r="C90" s="35" t="s">
        <v>151</v>
      </c>
      <c r="D90" s="46"/>
      <c r="E90" s="57">
        <v>15</v>
      </c>
      <c r="F90" s="32">
        <f t="shared" si="10"/>
        <v>15</v>
      </c>
      <c r="G90" s="32">
        <v>36</v>
      </c>
      <c r="H90" s="155">
        <f t="shared" si="11"/>
        <v>51</v>
      </c>
      <c r="I90" s="184"/>
      <c r="J90" s="184"/>
      <c r="K90" s="184"/>
      <c r="L90" s="185"/>
      <c r="M90" s="185"/>
      <c r="N90" s="185"/>
    </row>
    <row r="91" spans="3:14" x14ac:dyDescent="0.2">
      <c r="C91" s="99" t="s">
        <v>150</v>
      </c>
      <c r="D91" s="52"/>
      <c r="E91" s="176">
        <v>37</v>
      </c>
      <c r="F91" s="32">
        <f t="shared" si="10"/>
        <v>37</v>
      </c>
      <c r="G91" s="32">
        <v>124</v>
      </c>
      <c r="H91" s="155">
        <f t="shared" si="11"/>
        <v>161</v>
      </c>
      <c r="I91" s="184"/>
      <c r="J91" s="184"/>
      <c r="K91" s="184"/>
      <c r="L91" s="185"/>
      <c r="M91" s="185"/>
      <c r="N91" s="185"/>
    </row>
    <row r="92" spans="3:14" x14ac:dyDescent="0.2">
      <c r="C92" s="93" t="s">
        <v>108</v>
      </c>
      <c r="D92" s="52"/>
      <c r="E92" s="58">
        <v>65</v>
      </c>
      <c r="F92" s="32">
        <f t="shared" si="10"/>
        <v>65</v>
      </c>
      <c r="G92" s="32">
        <v>151</v>
      </c>
      <c r="H92" s="155">
        <f t="shared" si="11"/>
        <v>216</v>
      </c>
      <c r="I92" s="184"/>
      <c r="J92" s="184"/>
      <c r="K92" s="184"/>
      <c r="L92" s="185"/>
      <c r="M92" s="185"/>
      <c r="N92" s="185"/>
    </row>
    <row r="93" spans="3:14" x14ac:dyDescent="0.2">
      <c r="C93" s="36" t="s">
        <v>35</v>
      </c>
      <c r="D93" s="46"/>
      <c r="E93" s="150">
        <v>174</v>
      </c>
      <c r="F93" s="32">
        <f t="shared" si="10"/>
        <v>174</v>
      </c>
      <c r="G93" s="32">
        <v>459</v>
      </c>
      <c r="H93" s="155">
        <f t="shared" si="11"/>
        <v>633</v>
      </c>
      <c r="I93" s="184"/>
      <c r="J93" s="184"/>
      <c r="K93" s="184"/>
      <c r="L93" s="185"/>
      <c r="M93" s="185"/>
      <c r="N93" s="185"/>
    </row>
    <row r="94" spans="3:14" ht="13.5" thickBot="1" x14ac:dyDescent="0.25">
      <c r="C94" s="148" t="s">
        <v>169</v>
      </c>
      <c r="D94" s="149"/>
      <c r="E94" s="176">
        <v>32</v>
      </c>
      <c r="F94" s="32">
        <f>SUM(D94:E94)</f>
        <v>32</v>
      </c>
      <c r="G94" s="32">
        <v>47</v>
      </c>
      <c r="H94" s="155">
        <f t="shared" si="11"/>
        <v>79</v>
      </c>
      <c r="I94" s="184"/>
      <c r="J94" s="184"/>
      <c r="K94" s="184"/>
      <c r="L94" s="185"/>
      <c r="M94" s="185"/>
      <c r="N94" s="185"/>
    </row>
    <row r="95" spans="3:14" ht="13.5" thickBot="1" x14ac:dyDescent="0.25">
      <c r="C95" s="206" t="s">
        <v>44</v>
      </c>
      <c r="D95" s="207"/>
      <c r="E95" s="207"/>
      <c r="F95" s="207"/>
      <c r="G95" s="207"/>
      <c r="H95" s="208"/>
      <c r="I95" s="140"/>
      <c r="J95" s="140"/>
      <c r="K95" s="140"/>
    </row>
    <row r="96" spans="3:14" x14ac:dyDescent="0.2">
      <c r="C96" s="34" t="s">
        <v>81</v>
      </c>
      <c r="D96" s="190"/>
      <c r="E96" s="56"/>
      <c r="F96" s="48">
        <f t="shared" ref="F96:F108" si="12">SUM(D96:E96)</f>
        <v>0</v>
      </c>
      <c r="G96" s="32">
        <f t="shared" ref="G96:G108" si="13">H96-E96</f>
        <v>31</v>
      </c>
      <c r="H96" s="49">
        <v>31</v>
      </c>
      <c r="I96" s="116"/>
      <c r="J96" s="116"/>
      <c r="K96" s="116"/>
    </row>
    <row r="97" spans="3:11" x14ac:dyDescent="0.2">
      <c r="C97" s="35" t="s">
        <v>94</v>
      </c>
      <c r="D97" s="193"/>
      <c r="E97" s="57">
        <v>21</v>
      </c>
      <c r="F97" s="50">
        <f t="shared" si="12"/>
        <v>21</v>
      </c>
      <c r="G97" s="32">
        <f t="shared" si="13"/>
        <v>27</v>
      </c>
      <c r="H97" s="51">
        <v>48</v>
      </c>
      <c r="I97" s="116"/>
      <c r="J97" s="116"/>
      <c r="K97" s="116"/>
    </row>
    <row r="98" spans="3:11" x14ac:dyDescent="0.2">
      <c r="C98" s="35" t="s">
        <v>108</v>
      </c>
      <c r="D98" s="193"/>
      <c r="E98" s="57">
        <v>21</v>
      </c>
      <c r="F98" s="50">
        <f t="shared" si="12"/>
        <v>21</v>
      </c>
      <c r="G98" s="32">
        <f t="shared" si="13"/>
        <v>23</v>
      </c>
      <c r="H98" s="51">
        <v>44</v>
      </c>
      <c r="I98" s="116"/>
      <c r="J98" s="116"/>
      <c r="K98" s="116"/>
    </row>
    <row r="99" spans="3:11" x14ac:dyDescent="0.2">
      <c r="C99" s="35" t="s">
        <v>126</v>
      </c>
      <c r="D99" s="193"/>
      <c r="E99" s="57"/>
      <c r="F99" s="50">
        <f t="shared" si="12"/>
        <v>0</v>
      </c>
      <c r="G99" s="32">
        <f t="shared" si="13"/>
        <v>21</v>
      </c>
      <c r="H99" s="51">
        <v>21</v>
      </c>
      <c r="I99" s="116"/>
      <c r="J99" s="116"/>
      <c r="K99" s="116"/>
    </row>
    <row r="100" spans="3:11" x14ac:dyDescent="0.2">
      <c r="C100" s="35" t="s">
        <v>102</v>
      </c>
      <c r="D100" s="193"/>
      <c r="E100" s="57">
        <v>29</v>
      </c>
      <c r="F100" s="50">
        <f t="shared" si="12"/>
        <v>29</v>
      </c>
      <c r="G100" s="32">
        <f t="shared" si="13"/>
        <v>50</v>
      </c>
      <c r="H100" s="51">
        <v>79</v>
      </c>
      <c r="I100" s="116"/>
      <c r="J100" s="116"/>
      <c r="K100" s="116"/>
    </row>
    <row r="101" spans="3:11" x14ac:dyDescent="0.2">
      <c r="C101" s="35" t="s">
        <v>141</v>
      </c>
      <c r="D101" s="193"/>
      <c r="E101" s="57"/>
      <c r="F101" s="50">
        <f t="shared" si="12"/>
        <v>0</v>
      </c>
      <c r="G101" s="32">
        <f t="shared" si="13"/>
        <v>10</v>
      </c>
      <c r="H101" s="51">
        <v>10</v>
      </c>
      <c r="I101" s="116"/>
      <c r="J101" s="116"/>
      <c r="K101" s="116"/>
    </row>
    <row r="102" spans="3:11" x14ac:dyDescent="0.2">
      <c r="C102" s="35" t="s">
        <v>97</v>
      </c>
      <c r="D102" s="193"/>
      <c r="E102" s="57">
        <v>25</v>
      </c>
      <c r="F102" s="50">
        <f t="shared" si="12"/>
        <v>25</v>
      </c>
      <c r="G102" s="32">
        <f t="shared" si="13"/>
        <v>94</v>
      </c>
      <c r="H102" s="51">
        <v>119</v>
      </c>
      <c r="I102" s="116"/>
      <c r="J102" s="116"/>
      <c r="K102" s="116"/>
    </row>
    <row r="103" spans="3:11" x14ac:dyDescent="0.2">
      <c r="C103" s="35" t="s">
        <v>170</v>
      </c>
      <c r="D103" s="193"/>
      <c r="E103" s="57"/>
      <c r="F103" s="50">
        <f t="shared" si="12"/>
        <v>0</v>
      </c>
      <c r="G103" s="32">
        <f t="shared" si="13"/>
        <v>14</v>
      </c>
      <c r="H103" s="51">
        <v>14</v>
      </c>
      <c r="I103" s="116"/>
      <c r="J103" s="116"/>
      <c r="K103" s="116"/>
    </row>
    <row r="104" spans="3:11" x14ac:dyDescent="0.2">
      <c r="C104" s="35" t="s">
        <v>38</v>
      </c>
      <c r="D104" s="193"/>
      <c r="E104" s="58"/>
      <c r="F104" s="53">
        <f t="shared" si="12"/>
        <v>0</v>
      </c>
      <c r="G104" s="32">
        <f t="shared" si="13"/>
        <v>30</v>
      </c>
      <c r="H104" s="54">
        <v>30</v>
      </c>
      <c r="I104" s="116"/>
      <c r="J104" s="116"/>
      <c r="K104" s="116"/>
    </row>
    <row r="105" spans="3:11" x14ac:dyDescent="0.2">
      <c r="C105" s="35" t="s">
        <v>109</v>
      </c>
      <c r="D105" s="193"/>
      <c r="E105" s="181"/>
      <c r="F105" s="110">
        <f t="shared" si="12"/>
        <v>0</v>
      </c>
      <c r="G105" s="32">
        <f t="shared" si="13"/>
        <v>1</v>
      </c>
      <c r="H105" s="111">
        <v>1</v>
      </c>
      <c r="I105" s="116"/>
      <c r="J105" s="116"/>
      <c r="K105" s="116"/>
    </row>
    <row r="106" spans="3:11" x14ac:dyDescent="0.2">
      <c r="C106" s="35" t="s">
        <v>172</v>
      </c>
      <c r="D106" s="193"/>
      <c r="E106" s="181">
        <v>13</v>
      </c>
      <c r="F106" s="110">
        <f t="shared" si="12"/>
        <v>13</v>
      </c>
      <c r="G106" s="32">
        <f t="shared" si="13"/>
        <v>26</v>
      </c>
      <c r="H106" s="111">
        <v>39</v>
      </c>
      <c r="I106" s="147"/>
      <c r="J106" s="147"/>
      <c r="K106" s="147"/>
    </row>
    <row r="107" spans="3:11" x14ac:dyDescent="0.2">
      <c r="C107" s="153" t="s">
        <v>110</v>
      </c>
      <c r="D107" s="193"/>
      <c r="E107" s="182">
        <v>18</v>
      </c>
      <c r="F107" s="154">
        <f t="shared" si="12"/>
        <v>18</v>
      </c>
      <c r="G107" s="32">
        <f t="shared" si="13"/>
        <v>42</v>
      </c>
      <c r="H107" s="155">
        <v>60</v>
      </c>
      <c r="I107" s="116"/>
      <c r="J107" s="116"/>
      <c r="K107" s="116"/>
    </row>
    <row r="108" spans="3:11" ht="13.5" thickBot="1" x14ac:dyDescent="0.25">
      <c r="C108" s="151" t="s">
        <v>171</v>
      </c>
      <c r="D108" s="194"/>
      <c r="E108" s="183">
        <v>25</v>
      </c>
      <c r="F108" s="154">
        <f t="shared" si="12"/>
        <v>25</v>
      </c>
      <c r="G108" s="32">
        <f t="shared" si="13"/>
        <v>33</v>
      </c>
      <c r="H108" s="152">
        <v>58</v>
      </c>
      <c r="I108" s="146"/>
      <c r="J108" s="146"/>
      <c r="K108" s="146"/>
    </row>
    <row r="109" spans="3:11" ht="13.5" thickBot="1" x14ac:dyDescent="0.25">
      <c r="C109" s="143" t="s">
        <v>87</v>
      </c>
      <c r="D109" s="109">
        <f>SUM(D62:D94)+SUM(D96:D108)</f>
        <v>85</v>
      </c>
      <c r="E109" s="109">
        <f>SUM(E62:E94)+SUM(E96:E108)</f>
        <v>2074</v>
      </c>
      <c r="F109" s="104">
        <f>SUM(F62:F94)+SUM(F96:F108)</f>
        <v>2159</v>
      </c>
      <c r="G109" s="104">
        <f>SUM(G62:G94)+SUM(G96:G108)</f>
        <v>5721</v>
      </c>
      <c r="H109" s="113">
        <f>SUM(H62:H94)+SUM(H96:H108)</f>
        <v>7880</v>
      </c>
      <c r="I109" s="139"/>
      <c r="J109" s="139"/>
      <c r="K109" s="139"/>
    </row>
    <row r="110" spans="3:11" ht="13.5" thickBot="1" x14ac:dyDescent="0.25">
      <c r="C110" s="9"/>
      <c r="E110" s="90"/>
    </row>
    <row r="111" spans="3:11" ht="13.5" thickBot="1" x14ac:dyDescent="0.25">
      <c r="C111" s="9"/>
      <c r="D111" s="223">
        <v>2021</v>
      </c>
      <c r="E111" s="224"/>
      <c r="F111" s="224"/>
      <c r="G111" s="224"/>
      <c r="H111" s="224"/>
      <c r="I111" s="225"/>
    </row>
    <row r="112" spans="3:11" ht="42" customHeight="1" thickBot="1" x14ac:dyDescent="0.25">
      <c r="C112" s="122" t="s">
        <v>84</v>
      </c>
      <c r="D112" s="130" t="s">
        <v>179</v>
      </c>
      <c r="E112" s="131" t="s">
        <v>180</v>
      </c>
      <c r="F112" s="132" t="s">
        <v>181</v>
      </c>
      <c r="G112" s="133" t="s">
        <v>92</v>
      </c>
      <c r="H112" s="134" t="s">
        <v>40</v>
      </c>
      <c r="I112" s="135" t="s">
        <v>93</v>
      </c>
    </row>
    <row r="113" spans="3:9" ht="13.5" thickBot="1" x14ac:dyDescent="0.25">
      <c r="C113" s="218" t="s">
        <v>50</v>
      </c>
      <c r="D113" s="219"/>
      <c r="E113" s="219"/>
      <c r="F113" s="219"/>
      <c r="G113" s="219"/>
      <c r="H113" s="219"/>
      <c r="I113" s="220"/>
    </row>
    <row r="114" spans="3:9" x14ac:dyDescent="0.2">
      <c r="C114" s="34" t="s">
        <v>53</v>
      </c>
      <c r="D114" s="47"/>
      <c r="E114" s="48"/>
      <c r="F114" s="49">
        <v>4</v>
      </c>
      <c r="G114" s="56">
        <f>SUM(D114:F114)</f>
        <v>4</v>
      </c>
      <c r="H114" s="48">
        <v>10</v>
      </c>
      <c r="I114" s="49">
        <f>G114+H114</f>
        <v>14</v>
      </c>
    </row>
    <row r="115" spans="3:9" x14ac:dyDescent="0.2">
      <c r="C115" s="35" t="s">
        <v>58</v>
      </c>
      <c r="D115" s="162"/>
      <c r="E115" s="163"/>
      <c r="F115" s="60"/>
      <c r="G115" s="57">
        <f t="shared" ref="G115:G134" si="14">SUM(D115:F115)</f>
        <v>0</v>
      </c>
      <c r="H115" s="163"/>
      <c r="I115" s="51">
        <f t="shared" ref="I115:I134" si="15">G115+H115</f>
        <v>0</v>
      </c>
    </row>
    <row r="116" spans="3:9" x14ac:dyDescent="0.2">
      <c r="C116" s="36" t="s">
        <v>55</v>
      </c>
      <c r="D116" s="46"/>
      <c r="E116" s="50"/>
      <c r="F116" s="51"/>
      <c r="G116" s="57">
        <f t="shared" si="14"/>
        <v>0</v>
      </c>
      <c r="H116" s="50">
        <v>2</v>
      </c>
      <c r="I116" s="51">
        <f t="shared" si="15"/>
        <v>2</v>
      </c>
    </row>
    <row r="117" spans="3:9" x14ac:dyDescent="0.2">
      <c r="C117" s="36" t="s">
        <v>115</v>
      </c>
      <c r="D117" s="46"/>
      <c r="E117" s="50"/>
      <c r="F117" s="51"/>
      <c r="G117" s="57">
        <f t="shared" si="14"/>
        <v>0</v>
      </c>
      <c r="H117" s="50"/>
      <c r="I117" s="51">
        <f t="shared" si="15"/>
        <v>0</v>
      </c>
    </row>
    <row r="118" spans="3:9" x14ac:dyDescent="0.2">
      <c r="C118" s="36" t="s">
        <v>114</v>
      </c>
      <c r="D118" s="46"/>
      <c r="E118" s="50"/>
      <c r="F118" s="51"/>
      <c r="G118" s="57">
        <f t="shared" si="14"/>
        <v>0</v>
      </c>
      <c r="H118" s="50"/>
      <c r="I118" s="51">
        <f t="shared" si="15"/>
        <v>0</v>
      </c>
    </row>
    <row r="119" spans="3:9" x14ac:dyDescent="0.2">
      <c r="C119" s="36" t="s">
        <v>111</v>
      </c>
      <c r="D119" s="46"/>
      <c r="E119" s="50"/>
      <c r="F119" s="51"/>
      <c r="G119" s="57">
        <f t="shared" si="14"/>
        <v>0</v>
      </c>
      <c r="H119" s="50"/>
      <c r="I119" s="51">
        <f t="shared" si="15"/>
        <v>0</v>
      </c>
    </row>
    <row r="120" spans="3:9" x14ac:dyDescent="0.2">
      <c r="C120" s="36" t="s">
        <v>132</v>
      </c>
      <c r="D120" s="46"/>
      <c r="E120" s="50"/>
      <c r="F120" s="51"/>
      <c r="G120" s="57">
        <f t="shared" si="14"/>
        <v>0</v>
      </c>
      <c r="H120" s="50"/>
      <c r="I120" s="51">
        <f t="shared" si="15"/>
        <v>0</v>
      </c>
    </row>
    <row r="121" spans="3:9" x14ac:dyDescent="0.2">
      <c r="C121" s="36" t="s">
        <v>157</v>
      </c>
      <c r="D121" s="46"/>
      <c r="E121" s="50"/>
      <c r="F121" s="51"/>
      <c r="G121" s="57">
        <f t="shared" si="14"/>
        <v>0</v>
      </c>
      <c r="H121" s="50"/>
      <c r="I121" s="51">
        <f t="shared" si="15"/>
        <v>0</v>
      </c>
    </row>
    <row r="122" spans="3:9" x14ac:dyDescent="0.2">
      <c r="C122" s="36" t="s">
        <v>54</v>
      </c>
      <c r="D122" s="46"/>
      <c r="E122" s="50"/>
      <c r="F122" s="51"/>
      <c r="G122" s="57">
        <f t="shared" si="14"/>
        <v>0</v>
      </c>
      <c r="H122" s="50">
        <v>6</v>
      </c>
      <c r="I122" s="51">
        <f t="shared" si="15"/>
        <v>6</v>
      </c>
    </row>
    <row r="123" spans="3:9" x14ac:dyDescent="0.2">
      <c r="C123" s="36" t="s">
        <v>56</v>
      </c>
      <c r="D123" s="46"/>
      <c r="E123" s="50"/>
      <c r="F123" s="51"/>
      <c r="G123" s="57">
        <f t="shared" si="14"/>
        <v>0</v>
      </c>
      <c r="H123" s="50"/>
      <c r="I123" s="51">
        <f t="shared" si="15"/>
        <v>0</v>
      </c>
    </row>
    <row r="124" spans="3:9" x14ac:dyDescent="0.2">
      <c r="C124" s="36" t="s">
        <v>131</v>
      </c>
      <c r="D124" s="46"/>
      <c r="E124" s="50"/>
      <c r="F124" s="51"/>
      <c r="G124" s="57">
        <f t="shared" si="14"/>
        <v>0</v>
      </c>
      <c r="H124" s="50"/>
      <c r="I124" s="51">
        <f t="shared" si="15"/>
        <v>0</v>
      </c>
    </row>
    <row r="125" spans="3:9" x14ac:dyDescent="0.2">
      <c r="C125" s="36" t="s">
        <v>125</v>
      </c>
      <c r="D125" s="46"/>
      <c r="E125" s="50"/>
      <c r="F125" s="51"/>
      <c r="G125" s="57">
        <f t="shared" si="14"/>
        <v>0</v>
      </c>
      <c r="H125" s="50"/>
      <c r="I125" s="51">
        <f t="shared" si="15"/>
        <v>0</v>
      </c>
    </row>
    <row r="126" spans="3:9" x14ac:dyDescent="0.2">
      <c r="C126" s="36" t="s">
        <v>185</v>
      </c>
      <c r="D126" s="46"/>
      <c r="E126" s="50"/>
      <c r="F126" s="51">
        <v>21</v>
      </c>
      <c r="G126" s="57">
        <f t="shared" si="14"/>
        <v>21</v>
      </c>
      <c r="H126" s="50"/>
      <c r="I126" s="51">
        <f t="shared" si="15"/>
        <v>21</v>
      </c>
    </row>
    <row r="127" spans="3:9" x14ac:dyDescent="0.2">
      <c r="C127" s="36" t="s">
        <v>158</v>
      </c>
      <c r="D127" s="46"/>
      <c r="E127" s="50"/>
      <c r="F127" s="51"/>
      <c r="G127" s="57">
        <f t="shared" si="14"/>
        <v>0</v>
      </c>
      <c r="H127" s="50"/>
      <c r="I127" s="51">
        <f t="shared" si="15"/>
        <v>0</v>
      </c>
    </row>
    <row r="128" spans="3:9" x14ac:dyDescent="0.2">
      <c r="C128" s="36" t="s">
        <v>159</v>
      </c>
      <c r="D128" s="46"/>
      <c r="E128" s="50"/>
      <c r="F128" s="51"/>
      <c r="G128" s="57">
        <f t="shared" si="14"/>
        <v>0</v>
      </c>
      <c r="H128" s="50"/>
      <c r="I128" s="51">
        <f t="shared" si="15"/>
        <v>0</v>
      </c>
    </row>
    <row r="129" spans="3:9" x14ac:dyDescent="0.2">
      <c r="C129" s="36" t="s">
        <v>52</v>
      </c>
      <c r="D129" s="46"/>
      <c r="E129" s="50"/>
      <c r="F129" s="51"/>
      <c r="G129" s="57">
        <f t="shared" si="14"/>
        <v>0</v>
      </c>
      <c r="H129" s="50"/>
      <c r="I129" s="51">
        <f t="shared" si="15"/>
        <v>0</v>
      </c>
    </row>
    <row r="130" spans="3:9" x14ac:dyDescent="0.2">
      <c r="C130" s="36" t="s">
        <v>51</v>
      </c>
      <c r="D130" s="46"/>
      <c r="E130" s="50"/>
      <c r="F130" s="51"/>
      <c r="G130" s="57">
        <f t="shared" si="14"/>
        <v>0</v>
      </c>
      <c r="H130" s="50">
        <v>12</v>
      </c>
      <c r="I130" s="51">
        <f t="shared" si="15"/>
        <v>12</v>
      </c>
    </row>
    <row r="131" spans="3:9" x14ac:dyDescent="0.2">
      <c r="C131" s="36" t="s">
        <v>59</v>
      </c>
      <c r="D131" s="46"/>
      <c r="E131" s="50"/>
      <c r="F131" s="51"/>
      <c r="G131" s="57">
        <f t="shared" si="14"/>
        <v>0</v>
      </c>
      <c r="H131" s="50"/>
      <c r="I131" s="51">
        <f t="shared" si="15"/>
        <v>0</v>
      </c>
    </row>
    <row r="132" spans="3:9" x14ac:dyDescent="0.2">
      <c r="C132" s="36" t="s">
        <v>79</v>
      </c>
      <c r="D132" s="46"/>
      <c r="E132" s="50"/>
      <c r="F132" s="51"/>
      <c r="G132" s="57">
        <f t="shared" si="14"/>
        <v>0</v>
      </c>
      <c r="H132" s="50"/>
      <c r="I132" s="51">
        <f t="shared" si="15"/>
        <v>0</v>
      </c>
    </row>
    <row r="133" spans="3:9" x14ac:dyDescent="0.2">
      <c r="C133" s="36" t="s">
        <v>160</v>
      </c>
      <c r="D133" s="46"/>
      <c r="E133" s="50"/>
      <c r="F133" s="51">
        <v>11</v>
      </c>
      <c r="G133" s="57">
        <f t="shared" si="14"/>
        <v>11</v>
      </c>
      <c r="H133" s="50">
        <v>8</v>
      </c>
      <c r="I133" s="51">
        <f t="shared" si="15"/>
        <v>19</v>
      </c>
    </row>
    <row r="134" spans="3:9" ht="13.5" thickBot="1" x14ac:dyDescent="0.25">
      <c r="C134" s="36" t="s">
        <v>117</v>
      </c>
      <c r="D134" s="46"/>
      <c r="E134" s="50"/>
      <c r="F134" s="51">
        <v>1</v>
      </c>
      <c r="G134" s="57">
        <f t="shared" si="14"/>
        <v>1</v>
      </c>
      <c r="H134" s="50"/>
      <c r="I134" s="51">
        <f t="shared" si="15"/>
        <v>1</v>
      </c>
    </row>
    <row r="135" spans="3:9" ht="13.5" thickBot="1" x14ac:dyDescent="0.25">
      <c r="C135" s="103" t="s">
        <v>88</v>
      </c>
      <c r="D135" s="102">
        <f>SUM(D114:D134)</f>
        <v>0</v>
      </c>
      <c r="E135" s="102">
        <f t="shared" ref="E135:H135" si="16">SUM(E114:E134)</f>
        <v>0</v>
      </c>
      <c r="F135" s="102">
        <f t="shared" si="16"/>
        <v>37</v>
      </c>
      <c r="G135" s="102">
        <f t="shared" si="16"/>
        <v>37</v>
      </c>
      <c r="H135" s="102">
        <f t="shared" si="16"/>
        <v>38</v>
      </c>
      <c r="I135" s="126">
        <f>SUM(I114:I134)</f>
        <v>75</v>
      </c>
    </row>
    <row r="136" spans="3:9" ht="13.5" thickBot="1" x14ac:dyDescent="0.25">
      <c r="C136" s="218" t="s">
        <v>60</v>
      </c>
      <c r="D136" s="219"/>
      <c r="E136" s="219"/>
      <c r="F136" s="219"/>
      <c r="G136" s="219"/>
      <c r="H136" s="219"/>
      <c r="I136" s="220"/>
    </row>
    <row r="137" spans="3:9" x14ac:dyDescent="0.2">
      <c r="C137" s="34" t="s">
        <v>58</v>
      </c>
      <c r="D137" s="47"/>
      <c r="E137" s="48"/>
      <c r="F137" s="49">
        <v>14</v>
      </c>
      <c r="G137" s="47">
        <f>SUM(D137:F137)</f>
        <v>14</v>
      </c>
      <c r="H137" s="48">
        <v>23</v>
      </c>
      <c r="I137" s="49">
        <f>G137+H137</f>
        <v>37</v>
      </c>
    </row>
    <row r="138" spans="3:9" x14ac:dyDescent="0.2">
      <c r="C138" s="36" t="s">
        <v>77</v>
      </c>
      <c r="D138" s="46"/>
      <c r="E138" s="50"/>
      <c r="F138" s="51">
        <v>21</v>
      </c>
      <c r="G138" s="46">
        <f t="shared" ref="G138:G187" si="17">SUM(D138:F138)</f>
        <v>21</v>
      </c>
      <c r="H138" s="50">
        <v>21</v>
      </c>
      <c r="I138" s="51">
        <f t="shared" ref="I138:I187" si="18">G138+H138</f>
        <v>42</v>
      </c>
    </row>
    <row r="139" spans="3:9" x14ac:dyDescent="0.2">
      <c r="C139" s="36" t="s">
        <v>127</v>
      </c>
      <c r="D139" s="46"/>
      <c r="E139" s="50"/>
      <c r="F139" s="51">
        <v>10</v>
      </c>
      <c r="G139" s="46">
        <f t="shared" si="17"/>
        <v>10</v>
      </c>
      <c r="H139" s="50">
        <v>23</v>
      </c>
      <c r="I139" s="51">
        <f t="shared" si="18"/>
        <v>33</v>
      </c>
    </row>
    <row r="140" spans="3:9" x14ac:dyDescent="0.2">
      <c r="C140" s="36" t="s">
        <v>68</v>
      </c>
      <c r="D140" s="46"/>
      <c r="E140" s="50"/>
      <c r="F140" s="51">
        <v>16</v>
      </c>
      <c r="G140" s="46">
        <f t="shared" si="17"/>
        <v>16</v>
      </c>
      <c r="H140" s="50">
        <v>9</v>
      </c>
      <c r="I140" s="51">
        <f t="shared" si="18"/>
        <v>25</v>
      </c>
    </row>
    <row r="141" spans="3:9" x14ac:dyDescent="0.2">
      <c r="C141" s="36" t="s">
        <v>161</v>
      </c>
      <c r="D141" s="46"/>
      <c r="E141" s="50"/>
      <c r="F141" s="51"/>
      <c r="G141" s="46">
        <f t="shared" si="17"/>
        <v>0</v>
      </c>
      <c r="H141" s="50">
        <v>0</v>
      </c>
      <c r="I141" s="51">
        <f t="shared" si="18"/>
        <v>0</v>
      </c>
    </row>
    <row r="142" spans="3:9" x14ac:dyDescent="0.2">
      <c r="C142" s="36" t="s">
        <v>116</v>
      </c>
      <c r="D142" s="46"/>
      <c r="E142" s="50"/>
      <c r="F142" s="51"/>
      <c r="G142" s="46">
        <f t="shared" si="17"/>
        <v>0</v>
      </c>
      <c r="H142" s="50">
        <v>7</v>
      </c>
      <c r="I142" s="51">
        <f t="shared" si="18"/>
        <v>7</v>
      </c>
    </row>
    <row r="143" spans="3:9" x14ac:dyDescent="0.2">
      <c r="C143" s="99" t="s">
        <v>57</v>
      </c>
      <c r="D143" s="46"/>
      <c r="E143" s="50"/>
      <c r="F143" s="51"/>
      <c r="G143" s="46">
        <f t="shared" si="17"/>
        <v>0</v>
      </c>
      <c r="H143" s="50">
        <v>9</v>
      </c>
      <c r="I143" s="51">
        <f t="shared" si="18"/>
        <v>9</v>
      </c>
    </row>
    <row r="144" spans="3:9" x14ac:dyDescent="0.2">
      <c r="C144" s="93" t="s">
        <v>112</v>
      </c>
      <c r="D144" s="46"/>
      <c r="E144" s="50">
        <v>16</v>
      </c>
      <c r="F144" s="51"/>
      <c r="G144" s="46">
        <f t="shared" si="17"/>
        <v>16</v>
      </c>
      <c r="H144" s="50">
        <v>25</v>
      </c>
      <c r="I144" s="51">
        <f t="shared" si="18"/>
        <v>41</v>
      </c>
    </row>
    <row r="145" spans="3:9" x14ac:dyDescent="0.2">
      <c r="C145" s="93" t="s">
        <v>142</v>
      </c>
      <c r="D145" s="46"/>
      <c r="E145" s="50"/>
      <c r="F145" s="51"/>
      <c r="G145" s="46">
        <f t="shared" si="17"/>
        <v>0</v>
      </c>
      <c r="H145" s="50">
        <v>40</v>
      </c>
      <c r="I145" s="51">
        <f t="shared" si="18"/>
        <v>40</v>
      </c>
    </row>
    <row r="146" spans="3:9" x14ac:dyDescent="0.2">
      <c r="C146" s="93" t="s">
        <v>138</v>
      </c>
      <c r="D146" s="46"/>
      <c r="E146" s="50">
        <v>11</v>
      </c>
      <c r="F146" s="51"/>
      <c r="G146" s="46">
        <f t="shared" si="17"/>
        <v>11</v>
      </c>
      <c r="H146" s="50">
        <v>5</v>
      </c>
      <c r="I146" s="51">
        <f t="shared" si="18"/>
        <v>16</v>
      </c>
    </row>
    <row r="147" spans="3:9" x14ac:dyDescent="0.2">
      <c r="C147" s="93" t="s">
        <v>133</v>
      </c>
      <c r="D147" s="46"/>
      <c r="E147" s="50"/>
      <c r="F147" s="51">
        <v>17</v>
      </c>
      <c r="G147" s="46">
        <f t="shared" si="17"/>
        <v>17</v>
      </c>
      <c r="H147" s="50">
        <v>11</v>
      </c>
      <c r="I147" s="51">
        <f t="shared" si="18"/>
        <v>28</v>
      </c>
    </row>
    <row r="148" spans="3:9" x14ac:dyDescent="0.2">
      <c r="C148" s="93" t="s">
        <v>113</v>
      </c>
      <c r="D148" s="46"/>
      <c r="E148" s="50"/>
      <c r="F148" s="51"/>
      <c r="G148" s="46">
        <f t="shared" si="17"/>
        <v>0</v>
      </c>
      <c r="H148" s="50">
        <v>19</v>
      </c>
      <c r="I148" s="51">
        <f t="shared" si="18"/>
        <v>19</v>
      </c>
    </row>
    <row r="149" spans="3:9" x14ac:dyDescent="0.2">
      <c r="C149" s="93" t="s">
        <v>63</v>
      </c>
      <c r="D149" s="46"/>
      <c r="E149" s="50"/>
      <c r="F149" s="51"/>
      <c r="G149" s="46">
        <f t="shared" si="17"/>
        <v>0</v>
      </c>
      <c r="H149" s="50">
        <v>0</v>
      </c>
      <c r="I149" s="51">
        <f t="shared" si="18"/>
        <v>0</v>
      </c>
    </row>
    <row r="150" spans="3:9" x14ac:dyDescent="0.2">
      <c r="C150" s="93" t="s">
        <v>64</v>
      </c>
      <c r="D150" s="46"/>
      <c r="E150" s="50"/>
      <c r="F150" s="51"/>
      <c r="G150" s="46">
        <f t="shared" si="17"/>
        <v>0</v>
      </c>
      <c r="H150" s="50">
        <v>14</v>
      </c>
      <c r="I150" s="51">
        <f t="shared" si="18"/>
        <v>14</v>
      </c>
    </row>
    <row r="151" spans="3:9" x14ac:dyDescent="0.2">
      <c r="C151" s="93" t="s">
        <v>118</v>
      </c>
      <c r="D151" s="46"/>
      <c r="E151" s="50"/>
      <c r="F151" s="51"/>
      <c r="G151" s="46">
        <f t="shared" si="17"/>
        <v>0</v>
      </c>
      <c r="H151" s="50">
        <v>12</v>
      </c>
      <c r="I151" s="51">
        <f t="shared" si="18"/>
        <v>12</v>
      </c>
    </row>
    <row r="152" spans="3:9" x14ac:dyDescent="0.2">
      <c r="C152" s="93" t="s">
        <v>124</v>
      </c>
      <c r="D152" s="46"/>
      <c r="E152" s="50"/>
      <c r="F152" s="51"/>
      <c r="G152" s="46">
        <f t="shared" si="17"/>
        <v>0</v>
      </c>
      <c r="H152" s="50">
        <v>7</v>
      </c>
      <c r="I152" s="51">
        <f t="shared" si="18"/>
        <v>7</v>
      </c>
    </row>
    <row r="153" spans="3:9" x14ac:dyDescent="0.2">
      <c r="C153" s="93" t="s">
        <v>145</v>
      </c>
      <c r="D153" s="46">
        <v>18</v>
      </c>
      <c r="E153" s="50"/>
      <c r="F153" s="51">
        <v>21</v>
      </c>
      <c r="G153" s="46">
        <f t="shared" si="17"/>
        <v>39</v>
      </c>
      <c r="H153" s="50">
        <v>19</v>
      </c>
      <c r="I153" s="51">
        <f>G153+H153</f>
        <v>58</v>
      </c>
    </row>
    <row r="154" spans="3:9" x14ac:dyDescent="0.2">
      <c r="C154" s="93" t="s">
        <v>154</v>
      </c>
      <c r="D154" s="46"/>
      <c r="E154" s="50"/>
      <c r="F154" s="51"/>
      <c r="G154" s="46">
        <f t="shared" si="17"/>
        <v>0</v>
      </c>
      <c r="H154" s="50">
        <v>9</v>
      </c>
      <c r="I154" s="51">
        <f t="shared" si="18"/>
        <v>9</v>
      </c>
    </row>
    <row r="155" spans="3:9" x14ac:dyDescent="0.2">
      <c r="C155" s="93" t="s">
        <v>128</v>
      </c>
      <c r="D155" s="46">
        <v>17</v>
      </c>
      <c r="E155" s="50"/>
      <c r="F155" s="51"/>
      <c r="G155" s="46">
        <f t="shared" si="17"/>
        <v>17</v>
      </c>
      <c r="H155" s="50">
        <v>15</v>
      </c>
      <c r="I155" s="51">
        <f t="shared" si="18"/>
        <v>32</v>
      </c>
    </row>
    <row r="156" spans="3:9" x14ac:dyDescent="0.2">
      <c r="C156" s="93" t="s">
        <v>78</v>
      </c>
      <c r="D156" s="46"/>
      <c r="E156" s="50">
        <v>14</v>
      </c>
      <c r="F156" s="51"/>
      <c r="G156" s="46">
        <f t="shared" si="17"/>
        <v>14</v>
      </c>
      <c r="H156" s="50">
        <v>16</v>
      </c>
      <c r="I156" s="51">
        <f t="shared" si="18"/>
        <v>30</v>
      </c>
    </row>
    <row r="157" spans="3:9" x14ac:dyDescent="0.2">
      <c r="C157" s="93" t="s">
        <v>139</v>
      </c>
      <c r="D157" s="46">
        <v>12</v>
      </c>
      <c r="E157" s="50"/>
      <c r="F157" s="51"/>
      <c r="G157" s="46">
        <f t="shared" si="17"/>
        <v>12</v>
      </c>
      <c r="H157" s="50">
        <v>0</v>
      </c>
      <c r="I157" s="51">
        <f t="shared" si="18"/>
        <v>12</v>
      </c>
    </row>
    <row r="158" spans="3:9" x14ac:dyDescent="0.2">
      <c r="C158" s="93" t="s">
        <v>69</v>
      </c>
      <c r="D158" s="46"/>
      <c r="E158" s="50"/>
      <c r="F158" s="51"/>
      <c r="G158" s="46">
        <f t="shared" si="17"/>
        <v>0</v>
      </c>
      <c r="H158" s="50">
        <v>12</v>
      </c>
      <c r="I158" s="51">
        <f t="shared" si="18"/>
        <v>12</v>
      </c>
    </row>
    <row r="159" spans="3:9" x14ac:dyDescent="0.2">
      <c r="C159" s="93" t="s">
        <v>152</v>
      </c>
      <c r="D159" s="46"/>
      <c r="E159" s="50"/>
      <c r="F159" s="51">
        <v>18</v>
      </c>
      <c r="G159" s="46">
        <f t="shared" si="17"/>
        <v>18</v>
      </c>
      <c r="H159" s="50">
        <v>44</v>
      </c>
      <c r="I159" s="51">
        <f t="shared" si="18"/>
        <v>62</v>
      </c>
    </row>
    <row r="160" spans="3:9" x14ac:dyDescent="0.2">
      <c r="C160" s="93" t="s">
        <v>162</v>
      </c>
      <c r="D160" s="46"/>
      <c r="E160" s="50"/>
      <c r="F160" s="51"/>
      <c r="G160" s="46">
        <f t="shared" si="17"/>
        <v>0</v>
      </c>
      <c r="H160" s="50">
        <v>26</v>
      </c>
      <c r="I160" s="51">
        <f t="shared" si="18"/>
        <v>26</v>
      </c>
    </row>
    <row r="161" spans="3:9" x14ac:dyDescent="0.2">
      <c r="C161" s="93" t="s">
        <v>66</v>
      </c>
      <c r="D161" s="46"/>
      <c r="E161" s="50">
        <v>17</v>
      </c>
      <c r="F161" s="51"/>
      <c r="G161" s="46">
        <f t="shared" si="17"/>
        <v>17</v>
      </c>
      <c r="H161" s="50">
        <v>39</v>
      </c>
      <c r="I161" s="51">
        <f t="shared" si="18"/>
        <v>56</v>
      </c>
    </row>
    <row r="162" spans="3:9" x14ac:dyDescent="0.2">
      <c r="C162" s="93" t="s">
        <v>76</v>
      </c>
      <c r="D162" s="46"/>
      <c r="E162" s="50"/>
      <c r="F162" s="51">
        <v>15</v>
      </c>
      <c r="G162" s="46">
        <f t="shared" si="17"/>
        <v>15</v>
      </c>
      <c r="H162" s="50">
        <v>20</v>
      </c>
      <c r="I162" s="51">
        <f t="shared" si="18"/>
        <v>35</v>
      </c>
    </row>
    <row r="163" spans="3:9" x14ac:dyDescent="0.2">
      <c r="C163" s="93" t="s">
        <v>155</v>
      </c>
      <c r="D163" s="46"/>
      <c r="E163" s="50"/>
      <c r="F163" s="51"/>
      <c r="G163" s="46">
        <f t="shared" si="17"/>
        <v>0</v>
      </c>
      <c r="H163" s="50">
        <v>0</v>
      </c>
      <c r="I163" s="51">
        <f t="shared" si="18"/>
        <v>0</v>
      </c>
    </row>
    <row r="164" spans="3:9" x14ac:dyDescent="0.2">
      <c r="C164" s="93" t="s">
        <v>163</v>
      </c>
      <c r="D164" s="46">
        <v>11</v>
      </c>
      <c r="E164" s="50"/>
      <c r="F164" s="51"/>
      <c r="G164" s="46">
        <f t="shared" si="17"/>
        <v>11</v>
      </c>
      <c r="H164" s="50">
        <v>0</v>
      </c>
      <c r="I164" s="51">
        <f t="shared" si="18"/>
        <v>11</v>
      </c>
    </row>
    <row r="165" spans="3:9" x14ac:dyDescent="0.2">
      <c r="C165" s="93" t="s">
        <v>67</v>
      </c>
      <c r="D165" s="46">
        <v>16</v>
      </c>
      <c r="E165" s="50"/>
      <c r="F165" s="51">
        <v>17</v>
      </c>
      <c r="G165" s="46">
        <f t="shared" si="17"/>
        <v>33</v>
      </c>
      <c r="H165" s="50">
        <v>50</v>
      </c>
      <c r="I165" s="51">
        <f t="shared" si="18"/>
        <v>83</v>
      </c>
    </row>
    <row r="166" spans="3:9" x14ac:dyDescent="0.2">
      <c r="C166" s="93" t="s">
        <v>136</v>
      </c>
      <c r="D166" s="46"/>
      <c r="E166" s="50"/>
      <c r="F166" s="51">
        <v>24</v>
      </c>
      <c r="G166" s="46">
        <f t="shared" si="17"/>
        <v>24</v>
      </c>
      <c r="H166" s="50">
        <v>38</v>
      </c>
      <c r="I166" s="51">
        <f t="shared" si="18"/>
        <v>62</v>
      </c>
    </row>
    <row r="167" spans="3:9" x14ac:dyDescent="0.2">
      <c r="C167" s="93" t="s">
        <v>135</v>
      </c>
      <c r="D167" s="46"/>
      <c r="E167" s="50">
        <v>18</v>
      </c>
      <c r="F167" s="51"/>
      <c r="G167" s="46">
        <f t="shared" si="17"/>
        <v>18</v>
      </c>
      <c r="H167" s="50">
        <v>9</v>
      </c>
      <c r="I167" s="51">
        <f t="shared" si="18"/>
        <v>27</v>
      </c>
    </row>
    <row r="168" spans="3:9" x14ac:dyDescent="0.2">
      <c r="C168" s="93" t="s">
        <v>153</v>
      </c>
      <c r="D168" s="46">
        <v>7</v>
      </c>
      <c r="E168" s="50"/>
      <c r="F168" s="51"/>
      <c r="G168" s="46">
        <f t="shared" ref="G168" si="19">SUM(D168:F168)</f>
        <v>7</v>
      </c>
      <c r="H168" s="50">
        <v>7</v>
      </c>
      <c r="I168" s="51">
        <f t="shared" ref="I168" si="20">G168+H168</f>
        <v>14</v>
      </c>
    </row>
    <row r="169" spans="3:9" x14ac:dyDescent="0.2">
      <c r="C169" s="93" t="s">
        <v>121</v>
      </c>
      <c r="D169" s="46"/>
      <c r="E169" s="50"/>
      <c r="F169" s="51"/>
      <c r="G169" s="46">
        <f t="shared" si="17"/>
        <v>0</v>
      </c>
      <c r="H169" s="50">
        <v>10</v>
      </c>
      <c r="I169" s="51">
        <f t="shared" si="18"/>
        <v>10</v>
      </c>
    </row>
    <row r="170" spans="3:9" x14ac:dyDescent="0.2">
      <c r="C170" s="93" t="s">
        <v>164</v>
      </c>
      <c r="D170" s="46">
        <v>7</v>
      </c>
      <c r="E170" s="50"/>
      <c r="F170" s="51"/>
      <c r="G170" s="46">
        <f t="shared" si="17"/>
        <v>7</v>
      </c>
      <c r="H170" s="50">
        <v>0</v>
      </c>
      <c r="I170" s="51">
        <f t="shared" si="18"/>
        <v>7</v>
      </c>
    </row>
    <row r="171" spans="3:9" x14ac:dyDescent="0.2">
      <c r="C171" s="93" t="s">
        <v>81</v>
      </c>
      <c r="D171" s="46"/>
      <c r="E171" s="50"/>
      <c r="F171" s="51">
        <v>15</v>
      </c>
      <c r="G171" s="46">
        <f t="shared" si="17"/>
        <v>15</v>
      </c>
      <c r="H171" s="50">
        <v>22</v>
      </c>
      <c r="I171" s="51">
        <f t="shared" si="18"/>
        <v>37</v>
      </c>
    </row>
    <row r="172" spans="3:9" x14ac:dyDescent="0.2">
      <c r="C172" s="93" t="s">
        <v>129</v>
      </c>
      <c r="D172" s="46"/>
      <c r="E172" s="50"/>
      <c r="F172" s="51"/>
      <c r="G172" s="46">
        <f t="shared" si="17"/>
        <v>0</v>
      </c>
      <c r="H172" s="50">
        <v>0</v>
      </c>
      <c r="I172" s="51">
        <f t="shared" si="18"/>
        <v>0</v>
      </c>
    </row>
    <row r="173" spans="3:9" x14ac:dyDescent="0.2">
      <c r="C173" s="93" t="s">
        <v>73</v>
      </c>
      <c r="D173" s="46"/>
      <c r="E173" s="50">
        <v>15</v>
      </c>
      <c r="F173" s="51"/>
      <c r="G173" s="46">
        <f t="shared" si="17"/>
        <v>15</v>
      </c>
      <c r="H173" s="50">
        <v>50</v>
      </c>
      <c r="I173" s="51">
        <f t="shared" si="18"/>
        <v>65</v>
      </c>
    </row>
    <row r="174" spans="3:9" x14ac:dyDescent="0.2">
      <c r="C174" s="93" t="s">
        <v>134</v>
      </c>
      <c r="D174" s="46"/>
      <c r="E174" s="50"/>
      <c r="F174" s="51"/>
      <c r="G174" s="46">
        <f t="shared" si="17"/>
        <v>0</v>
      </c>
      <c r="H174" s="50"/>
      <c r="I174" s="51">
        <f t="shared" si="18"/>
        <v>0</v>
      </c>
    </row>
    <row r="175" spans="3:9" x14ac:dyDescent="0.2">
      <c r="C175" s="93" t="s">
        <v>165</v>
      </c>
      <c r="D175" s="46"/>
      <c r="E175" s="50"/>
      <c r="F175" s="51">
        <v>15</v>
      </c>
      <c r="G175" s="46">
        <f t="shared" si="17"/>
        <v>15</v>
      </c>
      <c r="H175" s="50">
        <v>13</v>
      </c>
      <c r="I175" s="51">
        <f t="shared" si="18"/>
        <v>28</v>
      </c>
    </row>
    <row r="176" spans="3:9" x14ac:dyDescent="0.2">
      <c r="C176" s="36" t="s">
        <v>137</v>
      </c>
      <c r="D176" s="46"/>
      <c r="E176" s="50"/>
      <c r="F176" s="51">
        <v>12</v>
      </c>
      <c r="G176" s="46">
        <f t="shared" si="17"/>
        <v>12</v>
      </c>
      <c r="H176" s="50">
        <v>0</v>
      </c>
      <c r="I176" s="51">
        <f t="shared" si="18"/>
        <v>12</v>
      </c>
    </row>
    <row r="177" spans="3:9" x14ac:dyDescent="0.2">
      <c r="C177" s="36" t="s">
        <v>61</v>
      </c>
      <c r="D177" s="46">
        <v>19</v>
      </c>
      <c r="E177" s="50"/>
      <c r="F177" s="51">
        <v>21</v>
      </c>
      <c r="G177" s="46">
        <f t="shared" si="17"/>
        <v>40</v>
      </c>
      <c r="H177" s="50">
        <v>35</v>
      </c>
      <c r="I177" s="51">
        <f t="shared" si="18"/>
        <v>75</v>
      </c>
    </row>
    <row r="178" spans="3:9" x14ac:dyDescent="0.2">
      <c r="C178" s="36" t="s">
        <v>62</v>
      </c>
      <c r="D178" s="46"/>
      <c r="E178" s="50">
        <v>16</v>
      </c>
      <c r="F178" s="51"/>
      <c r="G178" s="46">
        <f t="shared" si="17"/>
        <v>16</v>
      </c>
      <c r="H178" s="50">
        <v>27</v>
      </c>
      <c r="I178" s="51">
        <f t="shared" si="18"/>
        <v>43</v>
      </c>
    </row>
    <row r="179" spans="3:9" x14ac:dyDescent="0.2">
      <c r="C179" s="36" t="s">
        <v>102</v>
      </c>
      <c r="D179" s="46"/>
      <c r="E179" s="50"/>
      <c r="F179" s="51"/>
      <c r="G179" s="46">
        <f>SUM(D179:F179)</f>
        <v>0</v>
      </c>
      <c r="H179" s="50">
        <v>0</v>
      </c>
      <c r="I179" s="51">
        <f t="shared" ref="I179" si="21">G179+H179</f>
        <v>0</v>
      </c>
    </row>
    <row r="180" spans="3:9" x14ac:dyDescent="0.2">
      <c r="C180" s="36" t="s">
        <v>70</v>
      </c>
      <c r="D180" s="46"/>
      <c r="E180" s="50"/>
      <c r="F180" s="51">
        <v>11</v>
      </c>
      <c r="G180" s="46">
        <f t="shared" si="17"/>
        <v>11</v>
      </c>
      <c r="H180" s="50">
        <v>12</v>
      </c>
      <c r="I180" s="51">
        <f t="shared" si="18"/>
        <v>23</v>
      </c>
    </row>
    <row r="181" spans="3:9" x14ac:dyDescent="0.2">
      <c r="C181" s="36" t="s">
        <v>72</v>
      </c>
      <c r="D181" s="52">
        <v>18</v>
      </c>
      <c r="E181" s="53"/>
      <c r="F181" s="54">
        <v>10</v>
      </c>
      <c r="G181" s="46">
        <f t="shared" si="17"/>
        <v>28</v>
      </c>
      <c r="H181" s="50">
        <v>19</v>
      </c>
      <c r="I181" s="51">
        <f t="shared" si="18"/>
        <v>47</v>
      </c>
    </row>
    <row r="182" spans="3:9" x14ac:dyDescent="0.2">
      <c r="C182" s="36" t="s">
        <v>75</v>
      </c>
      <c r="D182" s="52"/>
      <c r="E182" s="53"/>
      <c r="F182" s="54"/>
      <c r="G182" s="52">
        <f t="shared" si="17"/>
        <v>0</v>
      </c>
      <c r="H182" s="53">
        <v>5</v>
      </c>
      <c r="I182" s="54">
        <f t="shared" si="18"/>
        <v>5</v>
      </c>
    </row>
    <row r="183" spans="3:9" x14ac:dyDescent="0.2">
      <c r="C183" s="36" t="s">
        <v>74</v>
      </c>
      <c r="D183" s="52"/>
      <c r="E183" s="53"/>
      <c r="F183" s="54"/>
      <c r="G183" s="52">
        <f t="shared" si="17"/>
        <v>0</v>
      </c>
      <c r="H183" s="53">
        <v>17</v>
      </c>
      <c r="I183" s="54">
        <f t="shared" si="18"/>
        <v>17</v>
      </c>
    </row>
    <row r="184" spans="3:9" x14ac:dyDescent="0.2">
      <c r="C184" s="93" t="s">
        <v>59</v>
      </c>
      <c r="D184" s="52"/>
      <c r="E184" s="53"/>
      <c r="F184" s="54"/>
      <c r="G184" s="52">
        <f t="shared" si="17"/>
        <v>0</v>
      </c>
      <c r="H184" s="53">
        <v>10</v>
      </c>
      <c r="I184" s="54">
        <f t="shared" si="18"/>
        <v>10</v>
      </c>
    </row>
    <row r="185" spans="3:9" x14ac:dyDescent="0.2">
      <c r="C185" s="93" t="s">
        <v>71</v>
      </c>
      <c r="D185" s="52"/>
      <c r="E185" s="53"/>
      <c r="F185" s="54">
        <v>17</v>
      </c>
      <c r="G185" s="52">
        <f t="shared" si="17"/>
        <v>17</v>
      </c>
      <c r="H185" s="53">
        <v>15</v>
      </c>
      <c r="I185" s="54">
        <f>G185+H185</f>
        <v>32</v>
      </c>
    </row>
    <row r="186" spans="3:9" x14ac:dyDescent="0.2">
      <c r="C186" s="93" t="s">
        <v>79</v>
      </c>
      <c r="D186" s="52"/>
      <c r="E186" s="53"/>
      <c r="F186" s="54">
        <v>14</v>
      </c>
      <c r="G186" s="52">
        <f t="shared" si="17"/>
        <v>14</v>
      </c>
      <c r="H186" s="53">
        <v>29</v>
      </c>
      <c r="I186" s="54">
        <f t="shared" si="18"/>
        <v>43</v>
      </c>
    </row>
    <row r="187" spans="3:9" x14ac:dyDescent="0.2">
      <c r="C187" s="93" t="s">
        <v>119</v>
      </c>
      <c r="D187" s="52"/>
      <c r="E187" s="53"/>
      <c r="F187" s="54"/>
      <c r="G187" s="52">
        <f t="shared" si="17"/>
        <v>0</v>
      </c>
      <c r="H187" s="53">
        <v>0</v>
      </c>
      <c r="I187" s="54">
        <f t="shared" si="18"/>
        <v>0</v>
      </c>
    </row>
    <row r="188" spans="3:9" x14ac:dyDescent="0.2">
      <c r="C188" s="93" t="s">
        <v>120</v>
      </c>
      <c r="D188" s="52"/>
      <c r="E188" s="53"/>
      <c r="F188" s="54">
        <v>13</v>
      </c>
      <c r="G188" s="52">
        <f t="shared" ref="G188" si="22">SUM(D188:F188)</f>
        <v>13</v>
      </c>
      <c r="H188" s="53">
        <v>15</v>
      </c>
      <c r="I188" s="54">
        <f t="shared" ref="I188" si="23">G188+H188</f>
        <v>28</v>
      </c>
    </row>
    <row r="189" spans="3:9" x14ac:dyDescent="0.2">
      <c r="C189" s="36" t="s">
        <v>173</v>
      </c>
      <c r="D189" s="46"/>
      <c r="E189" s="50"/>
      <c r="F189" s="51">
        <v>18</v>
      </c>
      <c r="G189" s="52">
        <f t="shared" ref="G189:G190" si="24">SUM(D189:F189)</f>
        <v>18</v>
      </c>
      <c r="H189" s="53">
        <v>37</v>
      </c>
      <c r="I189" s="54">
        <f t="shared" ref="I189:I190" si="25">G189+H189</f>
        <v>55</v>
      </c>
    </row>
    <row r="190" spans="3:9" ht="13.5" thickBot="1" x14ac:dyDescent="0.25">
      <c r="C190" s="36" t="s">
        <v>184</v>
      </c>
      <c r="D190" s="46">
        <v>18</v>
      </c>
      <c r="E190" s="50"/>
      <c r="F190" s="51">
        <v>20</v>
      </c>
      <c r="G190" s="52">
        <f t="shared" si="24"/>
        <v>38</v>
      </c>
      <c r="H190" s="53">
        <v>7</v>
      </c>
      <c r="I190" s="54">
        <f t="shared" si="25"/>
        <v>45</v>
      </c>
    </row>
    <row r="191" spans="3:9" ht="13.5" thickBot="1" x14ac:dyDescent="0.25">
      <c r="C191" s="218" t="s">
        <v>80</v>
      </c>
      <c r="D191" s="219"/>
      <c r="E191" s="219"/>
      <c r="F191" s="219"/>
      <c r="G191" s="219"/>
      <c r="H191" s="219"/>
      <c r="I191" s="220"/>
    </row>
    <row r="192" spans="3:9" x14ac:dyDescent="0.2">
      <c r="C192" s="100" t="s">
        <v>81</v>
      </c>
      <c r="D192" s="47"/>
      <c r="E192" s="48"/>
      <c r="F192" s="49"/>
      <c r="G192" s="47">
        <f t="shared" ref="G192:G205" si="26">SUM(D192:F192)</f>
        <v>0</v>
      </c>
      <c r="H192" s="48">
        <v>13</v>
      </c>
      <c r="I192" s="49">
        <f t="shared" ref="I192:I205" si="27">G192+H192</f>
        <v>13</v>
      </c>
    </row>
    <row r="193" spans="3:9" x14ac:dyDescent="0.2">
      <c r="C193" s="101" t="s">
        <v>70</v>
      </c>
      <c r="D193" s="46"/>
      <c r="E193" s="50"/>
      <c r="F193" s="51"/>
      <c r="G193" s="46">
        <f t="shared" si="26"/>
        <v>0</v>
      </c>
      <c r="H193" s="50">
        <v>16</v>
      </c>
      <c r="I193" s="51">
        <f t="shared" si="27"/>
        <v>16</v>
      </c>
    </row>
    <row r="194" spans="3:9" x14ac:dyDescent="0.2">
      <c r="C194" s="101" t="s">
        <v>61</v>
      </c>
      <c r="D194" s="46"/>
      <c r="E194" s="50">
        <v>7</v>
      </c>
      <c r="F194" s="51"/>
      <c r="G194" s="46">
        <f t="shared" si="26"/>
        <v>7</v>
      </c>
      <c r="H194" s="50">
        <v>0</v>
      </c>
      <c r="I194" s="51">
        <f t="shared" si="27"/>
        <v>7</v>
      </c>
    </row>
    <row r="195" spans="3:9" x14ac:dyDescent="0.2">
      <c r="C195" s="101" t="s">
        <v>62</v>
      </c>
      <c r="D195" s="46"/>
      <c r="E195" s="50"/>
      <c r="F195" s="51">
        <v>16</v>
      </c>
      <c r="G195" s="46">
        <f t="shared" si="26"/>
        <v>16</v>
      </c>
      <c r="H195" s="50">
        <v>12</v>
      </c>
      <c r="I195" s="51">
        <f t="shared" si="27"/>
        <v>28</v>
      </c>
    </row>
    <row r="196" spans="3:9" x14ac:dyDescent="0.2">
      <c r="C196" s="101" t="s">
        <v>122</v>
      </c>
      <c r="D196" s="46"/>
      <c r="E196" s="50"/>
      <c r="F196" s="51"/>
      <c r="G196" s="46">
        <f t="shared" si="26"/>
        <v>0</v>
      </c>
      <c r="H196" s="50">
        <v>2</v>
      </c>
      <c r="I196" s="51">
        <f t="shared" si="27"/>
        <v>2</v>
      </c>
    </row>
    <row r="197" spans="3:9" x14ac:dyDescent="0.2">
      <c r="C197" s="101" t="s">
        <v>63</v>
      </c>
      <c r="D197" s="46"/>
      <c r="E197" s="50"/>
      <c r="F197" s="51"/>
      <c r="G197" s="46">
        <f t="shared" si="26"/>
        <v>0</v>
      </c>
      <c r="H197" s="50">
        <v>10</v>
      </c>
      <c r="I197" s="51">
        <f t="shared" si="27"/>
        <v>10</v>
      </c>
    </row>
    <row r="198" spans="3:9" x14ac:dyDescent="0.2">
      <c r="C198" s="101" t="s">
        <v>64</v>
      </c>
      <c r="D198" s="46"/>
      <c r="E198" s="50"/>
      <c r="F198" s="51"/>
      <c r="G198" s="46">
        <f t="shared" si="26"/>
        <v>0</v>
      </c>
      <c r="H198" s="50">
        <v>0</v>
      </c>
      <c r="I198" s="51">
        <f t="shared" si="27"/>
        <v>0</v>
      </c>
    </row>
    <row r="199" spans="3:9" x14ac:dyDescent="0.2">
      <c r="C199" s="101" t="s">
        <v>145</v>
      </c>
      <c r="D199" s="46"/>
      <c r="E199" s="50">
        <v>17</v>
      </c>
      <c r="F199" s="51"/>
      <c r="G199" s="46">
        <f t="shared" si="26"/>
        <v>17</v>
      </c>
      <c r="H199" s="50">
        <v>15</v>
      </c>
      <c r="I199" s="51">
        <f t="shared" si="27"/>
        <v>32</v>
      </c>
    </row>
    <row r="200" spans="3:9" x14ac:dyDescent="0.2">
      <c r="C200" s="94" t="s">
        <v>152</v>
      </c>
      <c r="D200" s="46"/>
      <c r="E200" s="50"/>
      <c r="F200" s="51">
        <v>17</v>
      </c>
      <c r="G200" s="46">
        <f t="shared" si="26"/>
        <v>17</v>
      </c>
      <c r="H200" s="50">
        <v>35</v>
      </c>
      <c r="I200" s="51">
        <f t="shared" si="27"/>
        <v>52</v>
      </c>
    </row>
    <row r="201" spans="3:9" x14ac:dyDescent="0.2">
      <c r="C201" s="94" t="s">
        <v>143</v>
      </c>
      <c r="D201" s="46"/>
      <c r="E201" s="50"/>
      <c r="F201" s="51"/>
      <c r="G201" s="46">
        <f t="shared" si="26"/>
        <v>0</v>
      </c>
      <c r="H201" s="50">
        <v>14</v>
      </c>
      <c r="I201" s="51">
        <f t="shared" si="27"/>
        <v>14</v>
      </c>
    </row>
    <row r="202" spans="3:9" x14ac:dyDescent="0.2">
      <c r="C202" s="94" t="s">
        <v>67</v>
      </c>
      <c r="D202" s="46"/>
      <c r="E202" s="50">
        <v>14</v>
      </c>
      <c r="F202" s="51"/>
      <c r="G202" s="46">
        <f t="shared" si="26"/>
        <v>14</v>
      </c>
      <c r="H202" s="50">
        <v>13</v>
      </c>
      <c r="I202" s="51">
        <f t="shared" si="27"/>
        <v>27</v>
      </c>
    </row>
    <row r="203" spans="3:9" x14ac:dyDescent="0.2">
      <c r="C203" s="94" t="s">
        <v>123</v>
      </c>
      <c r="D203" s="46">
        <v>14</v>
      </c>
      <c r="E203" s="50"/>
      <c r="F203" s="51"/>
      <c r="G203" s="46">
        <f t="shared" si="26"/>
        <v>14</v>
      </c>
      <c r="H203" s="50">
        <v>11</v>
      </c>
      <c r="I203" s="51">
        <f t="shared" si="27"/>
        <v>25</v>
      </c>
    </row>
    <row r="204" spans="3:9" x14ac:dyDescent="0.2">
      <c r="C204" s="94" t="s">
        <v>59</v>
      </c>
      <c r="D204" s="46"/>
      <c r="E204" s="50"/>
      <c r="F204" s="51"/>
      <c r="G204" s="46">
        <f t="shared" si="26"/>
        <v>0</v>
      </c>
      <c r="H204" s="50">
        <v>0</v>
      </c>
      <c r="I204" s="51">
        <f t="shared" si="27"/>
        <v>0</v>
      </c>
    </row>
    <row r="205" spans="3:9" ht="13.5" thickBot="1" x14ac:dyDescent="0.25">
      <c r="C205" s="94" t="s">
        <v>79</v>
      </c>
      <c r="D205" s="46"/>
      <c r="E205" s="50"/>
      <c r="F205" s="51"/>
      <c r="G205" s="46">
        <f t="shared" si="26"/>
        <v>0</v>
      </c>
      <c r="H205" s="50">
        <v>0</v>
      </c>
      <c r="I205" s="51">
        <f t="shared" si="27"/>
        <v>0</v>
      </c>
    </row>
    <row r="206" spans="3:9" ht="13.5" thickBot="1" x14ac:dyDescent="0.25">
      <c r="C206" s="103" t="s">
        <v>89</v>
      </c>
      <c r="D206" s="109">
        <f t="shared" ref="D206:I206" si="28">SUM(D137:D190)+SUM(D192:D205)</f>
        <v>157</v>
      </c>
      <c r="E206" s="109">
        <f t="shared" si="28"/>
        <v>145</v>
      </c>
      <c r="F206" s="109">
        <f t="shared" si="28"/>
        <v>372</v>
      </c>
      <c r="G206" s="109">
        <f>SUM(G137:G190)+SUM(G192:G205)</f>
        <v>674</v>
      </c>
      <c r="H206" s="109">
        <f t="shared" si="28"/>
        <v>993</v>
      </c>
      <c r="I206" s="126">
        <f t="shared" si="28"/>
        <v>1667</v>
      </c>
    </row>
    <row r="207" spans="3:9" ht="13.5" thickBot="1" x14ac:dyDescent="0.25">
      <c r="C207" s="218" t="s">
        <v>82</v>
      </c>
      <c r="D207" s="219"/>
      <c r="E207" s="219"/>
      <c r="F207" s="219"/>
      <c r="G207" s="219"/>
      <c r="H207" s="219"/>
      <c r="I207" s="220"/>
    </row>
    <row r="208" spans="3:9" ht="12.75" customHeight="1" x14ac:dyDescent="0.2">
      <c r="C208" s="100" t="s">
        <v>83</v>
      </c>
      <c r="D208" s="168"/>
      <c r="E208" s="169"/>
      <c r="F208" s="53"/>
      <c r="G208" s="58">
        <f>SUM(D208:F208)</f>
        <v>0</v>
      </c>
      <c r="H208" s="53">
        <v>5</v>
      </c>
      <c r="I208" s="54">
        <f t="shared" ref="I208:I210" si="29">G208+H208</f>
        <v>5</v>
      </c>
    </row>
    <row r="209" spans="3:9" ht="12.75" customHeight="1" x14ac:dyDescent="0.2">
      <c r="C209" s="101" t="s">
        <v>130</v>
      </c>
      <c r="D209" s="170"/>
      <c r="E209" s="171"/>
      <c r="F209" s="50">
        <v>8</v>
      </c>
      <c r="G209" s="58">
        <f t="shared" ref="G209:G210" si="30">SUM(D209:F209)</f>
        <v>8</v>
      </c>
      <c r="H209" s="88">
        <v>1</v>
      </c>
      <c r="I209" s="51">
        <f t="shared" si="29"/>
        <v>9</v>
      </c>
    </row>
    <row r="210" spans="3:9" ht="12.75" customHeight="1" thickBot="1" x14ac:dyDescent="0.25">
      <c r="C210" s="166" t="s">
        <v>178</v>
      </c>
      <c r="D210" s="172"/>
      <c r="E210" s="173"/>
      <c r="F210" s="174"/>
      <c r="G210" s="58">
        <f t="shared" si="30"/>
        <v>0</v>
      </c>
      <c r="H210" s="167">
        <v>7</v>
      </c>
      <c r="I210" s="51">
        <f t="shared" si="29"/>
        <v>7</v>
      </c>
    </row>
    <row r="211" spans="3:9" ht="13.5" thickBot="1" x14ac:dyDescent="0.25">
      <c r="C211" s="103" t="s">
        <v>90</v>
      </c>
      <c r="D211" s="102">
        <f t="shared" ref="D211:E211" si="31">SUM(D208:D209)</f>
        <v>0</v>
      </c>
      <c r="E211" s="104">
        <f t="shared" si="31"/>
        <v>0</v>
      </c>
      <c r="F211" s="104">
        <f>SUM(F208:F210)</f>
        <v>8</v>
      </c>
      <c r="G211" s="104">
        <f>SUM(G208:G210)</f>
        <v>8</v>
      </c>
      <c r="H211" s="104">
        <f>SUM(H208:H210)</f>
        <v>13</v>
      </c>
      <c r="I211" s="91">
        <f>SUM(I208:I210)</f>
        <v>21</v>
      </c>
    </row>
    <row r="212" spans="3:9" ht="13.5" thickBot="1" x14ac:dyDescent="0.25">
      <c r="C212" s="103" t="s">
        <v>91</v>
      </c>
      <c r="D212" s="107">
        <f t="shared" ref="D212:I212" si="32">D135+D206+D211</f>
        <v>157</v>
      </c>
      <c r="E212" s="105">
        <f t="shared" si="32"/>
        <v>145</v>
      </c>
      <c r="F212" s="105">
        <f t="shared" si="32"/>
        <v>417</v>
      </c>
      <c r="G212" s="92">
        <f t="shared" si="32"/>
        <v>719</v>
      </c>
      <c r="H212" s="106">
        <f t="shared" si="32"/>
        <v>1044</v>
      </c>
      <c r="I212" s="108">
        <f t="shared" si="32"/>
        <v>1763</v>
      </c>
    </row>
  </sheetData>
  <sheetProtection algorithmName="SHA-512" hashValue="NFgz8mNHMw4NPcPfxvPd8dviTv9KpnzjBB9iUCRN/J18qyeZ/wavdfA6fxwkPoQUY1lwpkmJjQh0JC4BXScPzw==" saltValue="S/s1sU37wZ1gTYh1K/tH/w==" spinCount="100000" sheet="1" objects="1" scenarios="1"/>
  <mergeCells count="14">
    <mergeCell ref="J11:L11"/>
    <mergeCell ref="A9:C9"/>
    <mergeCell ref="D11:F11"/>
    <mergeCell ref="B21:C21"/>
    <mergeCell ref="B23:C23"/>
    <mergeCell ref="B17:C17"/>
    <mergeCell ref="G11:I11"/>
    <mergeCell ref="C113:I113"/>
    <mergeCell ref="C136:I136"/>
    <mergeCell ref="C191:I191"/>
    <mergeCell ref="C207:I207"/>
    <mergeCell ref="C50:C51"/>
    <mergeCell ref="D111:I111"/>
    <mergeCell ref="D50:H50"/>
  </mergeCells>
  <printOptions horizontalCentered="1"/>
  <pageMargins left="0.31496062992125984" right="0.43307086614173229" top="0.74803149606299213" bottom="0.74803149606299213" header="0.31496062992125984" footer="0.31496062992125984"/>
  <pageSetup scale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Q45"/>
  <sheetViews>
    <sheetView showGridLines="0" zoomScale="80" zoomScaleNormal="80" zoomScaleSheetLayoutView="80" workbookViewId="0">
      <selection activeCell="B11" sqref="B11:B13"/>
    </sheetView>
  </sheetViews>
  <sheetFormatPr baseColWidth="10" defaultColWidth="4.7109375" defaultRowHeight="12.75" x14ac:dyDescent="0.2"/>
  <cols>
    <col min="1" max="1" width="3.28515625" style="18" customWidth="1"/>
    <col min="2" max="4" width="4.7109375" style="18" customWidth="1"/>
    <col min="5" max="6" width="5" style="18" customWidth="1"/>
    <col min="7" max="7" width="10.42578125" style="18" customWidth="1"/>
    <col min="8" max="8" width="5" style="18" customWidth="1"/>
    <col min="9" max="9" width="6.42578125" style="18" customWidth="1"/>
    <col min="10" max="10" width="5" style="18" customWidth="1"/>
    <col min="11" max="11" width="7.42578125" style="18" customWidth="1"/>
    <col min="12" max="12" width="5" style="18" customWidth="1"/>
    <col min="13" max="15" width="7" style="18" customWidth="1"/>
    <col min="16" max="16" width="5" style="18" customWidth="1"/>
    <col min="17" max="17" width="7.7109375" style="18" customWidth="1"/>
    <col min="18" max="18" width="5" style="18" customWidth="1"/>
    <col min="19" max="19" width="6.85546875" style="18" customWidth="1"/>
    <col min="20" max="20" width="5" style="18" customWidth="1"/>
    <col min="21" max="21" width="6.28515625" style="18" customWidth="1"/>
    <col min="22" max="23" width="8.28515625" style="18" customWidth="1"/>
    <col min="24" max="24" width="4.5703125" style="18" customWidth="1"/>
    <col min="25" max="25" width="5" style="18" customWidth="1"/>
    <col min="26" max="26" width="6.42578125" style="18" customWidth="1"/>
    <col min="27" max="27" width="15.28515625" style="18" customWidth="1"/>
    <col min="28" max="28" width="5.5703125" style="18" customWidth="1"/>
    <col min="29" max="30" width="5" style="18" customWidth="1"/>
    <col min="31" max="31" width="4.7109375" style="18" customWidth="1"/>
    <col min="32" max="34" width="4.7109375" style="18" hidden="1" customWidth="1"/>
    <col min="35" max="35" width="6.85546875" style="18" hidden="1" customWidth="1"/>
    <col min="36" max="41" width="4.7109375" style="18" hidden="1" customWidth="1"/>
    <col min="42" max="43" width="8.42578125" style="18" hidden="1" customWidth="1"/>
    <col min="44" max="16384" width="4.7109375" style="18"/>
  </cols>
  <sheetData>
    <row r="7" spans="1:34" x14ac:dyDescent="0.2">
      <c r="Z7" s="19"/>
    </row>
    <row r="8" spans="1:34" ht="15.75" customHeight="1" x14ac:dyDescent="0.25">
      <c r="A8" s="229" t="s">
        <v>191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34" ht="15.75" customHeight="1" x14ac:dyDescent="0.2">
      <c r="A9" s="279" t="s">
        <v>182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</row>
    <row r="10" spans="1:34" ht="6" customHeight="1" thickBot="1" x14ac:dyDescent="0.25">
      <c r="F10" s="64"/>
      <c r="G10" s="64"/>
      <c r="H10" s="64"/>
      <c r="I10" s="64"/>
      <c r="J10" s="64"/>
      <c r="K10" s="64"/>
      <c r="AE10" s="65"/>
      <c r="AF10" s="280"/>
      <c r="AG10" s="280"/>
      <c r="AH10" s="280"/>
    </row>
    <row r="11" spans="1:34" ht="18" customHeight="1" thickBot="1" x14ac:dyDescent="0.25">
      <c r="B11" s="281" t="s">
        <v>0</v>
      </c>
      <c r="C11" s="209"/>
      <c r="D11" s="210"/>
      <c r="E11" s="210"/>
      <c r="F11" s="210"/>
      <c r="G11" s="210"/>
      <c r="H11" s="284" t="s">
        <v>1</v>
      </c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305" t="s">
        <v>177</v>
      </c>
      <c r="W11" s="286" t="s">
        <v>33</v>
      </c>
      <c r="X11" s="289" t="s">
        <v>22</v>
      </c>
      <c r="Y11" s="290"/>
      <c r="Z11" s="291"/>
      <c r="AA11" s="298" t="s">
        <v>32</v>
      </c>
    </row>
    <row r="12" spans="1:34" ht="17.25" customHeight="1" thickBot="1" x14ac:dyDescent="0.3">
      <c r="B12" s="282"/>
      <c r="C12" s="211" t="s">
        <v>12</v>
      </c>
      <c r="D12" s="212"/>
      <c r="E12" s="212"/>
      <c r="F12" s="212"/>
      <c r="G12" s="212"/>
      <c r="H12" s="300" t="s">
        <v>3</v>
      </c>
      <c r="I12" s="301"/>
      <c r="J12" s="300" t="s">
        <v>4</v>
      </c>
      <c r="K12" s="301"/>
      <c r="L12" s="240" t="s">
        <v>5</v>
      </c>
      <c r="M12" s="304"/>
      <c r="N12" s="304"/>
      <c r="O12" s="241"/>
      <c r="P12" s="213" t="s">
        <v>2</v>
      </c>
      <c r="Q12" s="214"/>
      <c r="R12" s="214"/>
      <c r="S12" s="214"/>
      <c r="T12" s="214"/>
      <c r="U12" s="214"/>
      <c r="V12" s="306"/>
      <c r="W12" s="287"/>
      <c r="X12" s="292"/>
      <c r="Y12" s="293"/>
      <c r="Z12" s="294"/>
      <c r="AA12" s="299"/>
    </row>
    <row r="13" spans="1:34" ht="20.25" customHeight="1" thickBot="1" x14ac:dyDescent="0.25">
      <c r="B13" s="283"/>
      <c r="C13" s="215"/>
      <c r="D13" s="216"/>
      <c r="E13" s="217"/>
      <c r="F13" s="217"/>
      <c r="G13" s="216"/>
      <c r="H13" s="302"/>
      <c r="I13" s="303"/>
      <c r="J13" s="302"/>
      <c r="K13" s="303"/>
      <c r="L13" s="240" t="s">
        <v>166</v>
      </c>
      <c r="M13" s="241"/>
      <c r="N13" s="240" t="s">
        <v>167</v>
      </c>
      <c r="O13" s="241"/>
      <c r="P13" s="240" t="s">
        <v>7</v>
      </c>
      <c r="Q13" s="241"/>
      <c r="R13" s="240" t="s">
        <v>6</v>
      </c>
      <c r="S13" s="241"/>
      <c r="T13" s="240" t="s">
        <v>21</v>
      </c>
      <c r="U13" s="304"/>
      <c r="V13" s="307"/>
      <c r="W13" s="288"/>
      <c r="X13" s="295"/>
      <c r="Y13" s="296"/>
      <c r="Z13" s="297"/>
      <c r="AA13" s="299"/>
    </row>
    <row r="14" spans="1:34" ht="20.100000000000001" customHeight="1" x14ac:dyDescent="0.2">
      <c r="B14" s="66">
        <v>1</v>
      </c>
      <c r="C14" s="67" t="s">
        <v>34</v>
      </c>
      <c r="D14" s="68"/>
      <c r="E14" s="12"/>
      <c r="F14" s="9"/>
      <c r="G14" s="9"/>
      <c r="H14" s="278"/>
      <c r="I14" s="243"/>
      <c r="J14" s="242"/>
      <c r="K14" s="243"/>
      <c r="L14" s="276">
        <v>6746</v>
      </c>
      <c r="M14" s="277"/>
      <c r="N14" s="242"/>
      <c r="O14" s="243"/>
      <c r="P14" s="276">
        <v>38</v>
      </c>
      <c r="Q14" s="277"/>
      <c r="R14" s="276">
        <v>995</v>
      </c>
      <c r="S14" s="277"/>
      <c r="T14" s="276">
        <v>13</v>
      </c>
      <c r="U14" s="277"/>
      <c r="V14" s="164">
        <v>59</v>
      </c>
      <c r="W14" s="156">
        <v>10</v>
      </c>
      <c r="X14" s="267">
        <f>SUM(H14:W14)</f>
        <v>7861</v>
      </c>
      <c r="Y14" s="268"/>
      <c r="Z14" s="269"/>
      <c r="AA14" s="61">
        <f>X14/$X$19</f>
        <v>0.64124316828452566</v>
      </c>
    </row>
    <row r="15" spans="1:34" ht="20.100000000000001" customHeight="1" x14ac:dyDescent="0.2">
      <c r="B15" s="69">
        <v>2</v>
      </c>
      <c r="C15" s="70" t="s">
        <v>197</v>
      </c>
      <c r="D15" s="71"/>
      <c r="E15" s="72"/>
      <c r="F15" s="73"/>
      <c r="G15" s="73"/>
      <c r="H15" s="273"/>
      <c r="I15" s="245"/>
      <c r="J15" s="274">
        <v>1258</v>
      </c>
      <c r="K15" s="275"/>
      <c r="L15" s="244"/>
      <c r="M15" s="245"/>
      <c r="N15" s="244"/>
      <c r="O15" s="245"/>
      <c r="P15" s="244"/>
      <c r="Q15" s="245"/>
      <c r="R15" s="244"/>
      <c r="S15" s="245"/>
      <c r="T15" s="244"/>
      <c r="U15" s="245"/>
      <c r="V15" s="158"/>
      <c r="W15" s="157"/>
      <c r="X15" s="267">
        <f t="shared" ref="X15:X18" si="0">SUM(H15:W15)</f>
        <v>1258</v>
      </c>
      <c r="Y15" s="268"/>
      <c r="Z15" s="269"/>
      <c r="AA15" s="61">
        <f t="shared" ref="AA15:AA19" si="1">X15/$X$19</f>
        <v>0.10261848437882372</v>
      </c>
    </row>
    <row r="16" spans="1:34" ht="20.100000000000001" customHeight="1" x14ac:dyDescent="0.2">
      <c r="B16" s="69">
        <v>3</v>
      </c>
      <c r="C16" s="70" t="s">
        <v>16</v>
      </c>
      <c r="D16" s="71"/>
      <c r="E16" s="72"/>
      <c r="F16" s="73"/>
      <c r="G16" s="73"/>
      <c r="H16" s="273"/>
      <c r="I16" s="245"/>
      <c r="J16" s="274">
        <v>1258</v>
      </c>
      <c r="K16" s="275"/>
      <c r="L16" s="244"/>
      <c r="M16" s="245"/>
      <c r="N16" s="158"/>
      <c r="O16" s="158"/>
      <c r="P16" s="244"/>
      <c r="Q16" s="245"/>
      <c r="R16" s="244"/>
      <c r="S16" s="245"/>
      <c r="T16" s="244"/>
      <c r="U16" s="245"/>
      <c r="V16" s="158"/>
      <c r="W16" s="157"/>
      <c r="X16" s="267">
        <f t="shared" si="0"/>
        <v>1258</v>
      </c>
      <c r="Y16" s="268"/>
      <c r="Z16" s="269"/>
      <c r="AA16" s="61">
        <f t="shared" si="1"/>
        <v>0.10261848437882372</v>
      </c>
    </row>
    <row r="17" spans="2:42" ht="20.100000000000001" customHeight="1" x14ac:dyDescent="0.2">
      <c r="B17" s="66">
        <v>4</v>
      </c>
      <c r="C17" s="67" t="s">
        <v>8</v>
      </c>
      <c r="D17" s="68"/>
      <c r="E17" s="12"/>
      <c r="F17" s="9"/>
      <c r="G17" s="9"/>
      <c r="H17" s="270">
        <v>418</v>
      </c>
      <c r="I17" s="271"/>
      <c r="J17" s="272">
        <v>455</v>
      </c>
      <c r="K17" s="271"/>
      <c r="L17" s="244"/>
      <c r="M17" s="245"/>
      <c r="N17" s="158"/>
      <c r="O17" s="158"/>
      <c r="P17" s="244"/>
      <c r="Q17" s="245"/>
      <c r="R17" s="244"/>
      <c r="S17" s="245"/>
      <c r="T17" s="244"/>
      <c r="U17" s="245"/>
      <c r="V17" s="158"/>
      <c r="W17" s="157"/>
      <c r="X17" s="267">
        <f t="shared" si="0"/>
        <v>873</v>
      </c>
      <c r="Y17" s="268"/>
      <c r="Z17" s="269"/>
      <c r="AA17" s="61">
        <f t="shared" si="1"/>
        <v>7.1212986377355417E-2</v>
      </c>
    </row>
    <row r="18" spans="2:42" ht="20.100000000000001" customHeight="1" thickBot="1" x14ac:dyDescent="0.25">
      <c r="B18" s="74">
        <v>5</v>
      </c>
      <c r="C18" s="75" t="s">
        <v>9</v>
      </c>
      <c r="D18" s="76"/>
      <c r="E18" s="77"/>
      <c r="F18" s="78"/>
      <c r="G18" s="78"/>
      <c r="H18" s="262"/>
      <c r="I18" s="263"/>
      <c r="J18" s="264">
        <v>340</v>
      </c>
      <c r="K18" s="265"/>
      <c r="L18" s="264">
        <v>376</v>
      </c>
      <c r="M18" s="265"/>
      <c r="N18" s="264">
        <v>138</v>
      </c>
      <c r="O18" s="265"/>
      <c r="P18" s="266"/>
      <c r="Q18" s="263"/>
      <c r="R18" s="264">
        <v>155</v>
      </c>
      <c r="S18" s="265"/>
      <c r="T18" s="266"/>
      <c r="U18" s="263"/>
      <c r="V18" s="165"/>
      <c r="W18" s="159"/>
      <c r="X18" s="253">
        <f t="shared" si="0"/>
        <v>1009</v>
      </c>
      <c r="Y18" s="254"/>
      <c r="Z18" s="255"/>
      <c r="AA18" s="62">
        <f t="shared" si="1"/>
        <v>8.2306876580471491E-2</v>
      </c>
    </row>
    <row r="19" spans="2:42" ht="27.75" customHeight="1" thickBot="1" x14ac:dyDescent="0.25">
      <c r="B19" s="256" t="s">
        <v>10</v>
      </c>
      <c r="C19" s="257"/>
      <c r="D19" s="257"/>
      <c r="E19" s="257"/>
      <c r="F19" s="257"/>
      <c r="G19" s="257"/>
      <c r="H19" s="258">
        <f>SUM(H14:I18)</f>
        <v>418</v>
      </c>
      <c r="I19" s="237"/>
      <c r="J19" s="236">
        <f>SUM(J14:K18)</f>
        <v>3311</v>
      </c>
      <c r="K19" s="237"/>
      <c r="L19" s="236">
        <f>SUM(L14:M18)</f>
        <v>7122</v>
      </c>
      <c r="M19" s="237"/>
      <c r="N19" s="236">
        <f>SUM(N14:O18)</f>
        <v>138</v>
      </c>
      <c r="O19" s="237"/>
      <c r="P19" s="236">
        <f>SUM(P14:Q18)</f>
        <v>38</v>
      </c>
      <c r="Q19" s="237"/>
      <c r="R19" s="236">
        <f>SUM(R14:S18)</f>
        <v>1150</v>
      </c>
      <c r="S19" s="237"/>
      <c r="T19" s="236">
        <f>SUM(T14:U18)</f>
        <v>13</v>
      </c>
      <c r="U19" s="237"/>
      <c r="V19" s="161">
        <f>V14</f>
        <v>59</v>
      </c>
      <c r="W19" s="160">
        <f>SUM(W14:W18)</f>
        <v>10</v>
      </c>
      <c r="X19" s="259">
        <f>SUM(H19:W19)</f>
        <v>12259</v>
      </c>
      <c r="Y19" s="260"/>
      <c r="Z19" s="261"/>
      <c r="AA19" s="13">
        <f t="shared" si="1"/>
        <v>1</v>
      </c>
    </row>
    <row r="20" spans="2:42" ht="25.5" customHeight="1" thickBot="1" x14ac:dyDescent="0.25">
      <c r="B20" s="234" t="s">
        <v>32</v>
      </c>
      <c r="C20" s="235"/>
      <c r="D20" s="235"/>
      <c r="E20" s="235"/>
      <c r="F20" s="235"/>
      <c r="G20" s="252"/>
      <c r="H20" s="238">
        <f>H19/$X$19</f>
        <v>3.4097397830165591E-2</v>
      </c>
      <c r="I20" s="239"/>
      <c r="J20" s="238">
        <f>J19/$X$19</f>
        <v>0.27008728281262745</v>
      </c>
      <c r="K20" s="239"/>
      <c r="L20" s="238">
        <f>L19/$X$19</f>
        <v>0.58096092666612287</v>
      </c>
      <c r="M20" s="239"/>
      <c r="N20" s="238">
        <f>N19/$X$19</f>
        <v>1.125703564727955E-2</v>
      </c>
      <c r="O20" s="239"/>
      <c r="P20" s="238">
        <f>P19/$X$19</f>
        <v>3.0997634391059631E-3</v>
      </c>
      <c r="Q20" s="239"/>
      <c r="R20" s="238">
        <f>R19/$X$19</f>
        <v>9.3808630393996242E-2</v>
      </c>
      <c r="S20" s="239"/>
      <c r="T20" s="238">
        <f>T19/$X$19</f>
        <v>1.0604453870625664E-3</v>
      </c>
      <c r="U20" s="239"/>
      <c r="V20" s="63">
        <f>V19/$X$19</f>
        <v>4.8127906028224161E-3</v>
      </c>
      <c r="W20" s="63">
        <f>W19/$X$19</f>
        <v>8.1572722081735868E-4</v>
      </c>
      <c r="X20" s="246">
        <v>1</v>
      </c>
      <c r="Y20" s="247"/>
      <c r="Z20" s="248"/>
      <c r="AA20" s="9"/>
    </row>
    <row r="21" spans="2:42" ht="15" customHeight="1" thickBot="1" x14ac:dyDescent="0.25"/>
    <row r="22" spans="2:42" ht="14.25" customHeight="1" thickBot="1" x14ac:dyDescent="0.3">
      <c r="B22" s="79"/>
      <c r="C22" s="9"/>
      <c r="D22" s="9"/>
      <c r="E22" s="9"/>
      <c r="F22" s="9"/>
      <c r="G22" s="9"/>
      <c r="H22" s="127"/>
      <c r="I22" s="80" t="s">
        <v>11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249"/>
      <c r="Z22" s="249"/>
      <c r="AF22" s="18" t="s">
        <v>3</v>
      </c>
      <c r="AI22" s="82">
        <f>H20</f>
        <v>3.4097397830165591E-2</v>
      </c>
      <c r="AL22" s="18" t="s">
        <v>18</v>
      </c>
      <c r="AP22" s="82">
        <f>X14+Y22</f>
        <v>7861</v>
      </c>
    </row>
    <row r="23" spans="2:42" ht="14.25" customHeight="1" thickBot="1" x14ac:dyDescent="0.25">
      <c r="D23" s="9"/>
      <c r="G23" s="83"/>
      <c r="H23" s="83"/>
      <c r="I23" s="250" t="s">
        <v>194</v>
      </c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81"/>
      <c r="Y23" s="234">
        <v>2498</v>
      </c>
      <c r="Z23" s="251"/>
      <c r="AF23" s="18" t="s">
        <v>4</v>
      </c>
      <c r="AI23" s="82">
        <f>J20</f>
        <v>0.27008728281262745</v>
      </c>
      <c r="AL23" s="18" t="s">
        <v>19</v>
      </c>
      <c r="AP23" s="82">
        <f>X15</f>
        <v>1258</v>
      </c>
    </row>
    <row r="24" spans="2:42" ht="20.25" customHeight="1" x14ac:dyDescent="0.2">
      <c r="AF24" s="18" t="s">
        <v>20</v>
      </c>
      <c r="AI24" s="82" t="e">
        <f>#REF!</f>
        <v>#REF!</v>
      </c>
      <c r="AL24" s="18" t="s">
        <v>17</v>
      </c>
      <c r="AP24" s="82">
        <f>X16</f>
        <v>1258</v>
      </c>
    </row>
    <row r="25" spans="2:42" ht="20.25" customHeight="1" x14ac:dyDescent="0.2">
      <c r="AF25" s="18" t="s">
        <v>5</v>
      </c>
      <c r="AI25" s="82">
        <f>L20</f>
        <v>0.58096092666612287</v>
      </c>
      <c r="AL25" s="18" t="s">
        <v>13</v>
      </c>
      <c r="AP25" s="82">
        <f>X17</f>
        <v>873</v>
      </c>
    </row>
    <row r="26" spans="2:42" ht="11.25" customHeight="1" x14ac:dyDescent="0.2">
      <c r="AF26" s="18" t="s">
        <v>7</v>
      </c>
      <c r="AI26" s="82">
        <f>P20</f>
        <v>3.0997634391059631E-3</v>
      </c>
      <c r="AL26" s="18" t="s">
        <v>14</v>
      </c>
      <c r="AP26" s="82">
        <f>X18</f>
        <v>1009</v>
      </c>
    </row>
    <row r="27" spans="2:42" x14ac:dyDescent="0.2">
      <c r="AF27" s="18" t="s">
        <v>6</v>
      </c>
      <c r="AI27" s="82">
        <f>R20</f>
        <v>9.3808630393996242E-2</v>
      </c>
      <c r="AL27" s="18" t="s">
        <v>15</v>
      </c>
      <c r="AP27" s="82">
        <f>X20</f>
        <v>1</v>
      </c>
    </row>
    <row r="28" spans="2:42" x14ac:dyDescent="0.2">
      <c r="AF28" s="18" t="s">
        <v>21</v>
      </c>
      <c r="AI28" s="82">
        <f>T20</f>
        <v>1.0604453870625664E-3</v>
      </c>
    </row>
    <row r="44" spans="5:27" x14ac:dyDescent="0.2">
      <c r="E44" s="18">
        <v>431</v>
      </c>
      <c r="F44" s="18">
        <v>2956</v>
      </c>
      <c r="G44" s="18">
        <v>109</v>
      </c>
      <c r="H44" s="18">
        <v>7079</v>
      </c>
      <c r="I44" s="18">
        <v>299</v>
      </c>
      <c r="J44" s="18">
        <v>1656</v>
      </c>
      <c r="K44" s="18">
        <v>45</v>
      </c>
      <c r="S44" s="55"/>
      <c r="T44" s="55">
        <v>9161</v>
      </c>
      <c r="U44" s="55">
        <v>751</v>
      </c>
      <c r="V44" s="55"/>
      <c r="W44" s="55">
        <v>1253</v>
      </c>
      <c r="X44" s="55">
        <v>1355</v>
      </c>
      <c r="Y44" s="55">
        <v>13483</v>
      </c>
      <c r="Z44" s="55"/>
      <c r="AA44" s="55"/>
    </row>
    <row r="45" spans="5:27" x14ac:dyDescent="0.2">
      <c r="E45" s="55">
        <v>429</v>
      </c>
      <c r="F45" s="55">
        <v>3117</v>
      </c>
      <c r="G45" s="55">
        <v>134</v>
      </c>
      <c r="H45" s="55">
        <v>7913</v>
      </c>
      <c r="I45" s="55">
        <v>289</v>
      </c>
      <c r="J45" s="55">
        <v>1671</v>
      </c>
      <c r="K45" s="55">
        <v>58</v>
      </c>
    </row>
  </sheetData>
  <sheetProtection algorithmName="SHA-512" hashValue="+De+QC/+ESV8YPKD34mJGqEOh3E0cfpYpUi2VhgdAnlLHhtd6GfF1XFEhZMWX5aPQX6gYOE6xRhHocE6LECeRQ==" saltValue="KLkGyGH5svSwM1w8AM3S6g==" spinCount="100000" sheet="1" objects="1" scenarios="1"/>
  <mergeCells count="76">
    <mergeCell ref="A8:Z8"/>
    <mergeCell ref="A9:Z9"/>
    <mergeCell ref="AF10:AH10"/>
    <mergeCell ref="B11:B13"/>
    <mergeCell ref="H11:U11"/>
    <mergeCell ref="W11:W13"/>
    <mergeCell ref="X11:Z13"/>
    <mergeCell ref="AA11:AA13"/>
    <mergeCell ref="H12:I13"/>
    <mergeCell ref="J12:K13"/>
    <mergeCell ref="P13:Q13"/>
    <mergeCell ref="R13:S13"/>
    <mergeCell ref="T13:U13"/>
    <mergeCell ref="L12:O12"/>
    <mergeCell ref="L13:M13"/>
    <mergeCell ref="V11:V13"/>
    <mergeCell ref="T14:U14"/>
    <mergeCell ref="X14:Z14"/>
    <mergeCell ref="H15:I15"/>
    <mergeCell ref="J15:K15"/>
    <mergeCell ref="L15:M15"/>
    <mergeCell ref="P15:Q15"/>
    <mergeCell ref="R15:S15"/>
    <mergeCell ref="T15:U15"/>
    <mergeCell ref="X15:Z15"/>
    <mergeCell ref="H14:I14"/>
    <mergeCell ref="J14:K14"/>
    <mergeCell ref="L14:M14"/>
    <mergeCell ref="P14:Q14"/>
    <mergeCell ref="R14:S14"/>
    <mergeCell ref="X16:Z16"/>
    <mergeCell ref="H17:I17"/>
    <mergeCell ref="J17:K17"/>
    <mergeCell ref="L17:M17"/>
    <mergeCell ref="P17:Q17"/>
    <mergeCell ref="R17:S17"/>
    <mergeCell ref="T17:U17"/>
    <mergeCell ref="X17:Z17"/>
    <mergeCell ref="H16:I16"/>
    <mergeCell ref="J16:K16"/>
    <mergeCell ref="L16:M16"/>
    <mergeCell ref="P16:Q16"/>
    <mergeCell ref="R16:S16"/>
    <mergeCell ref="T16:U16"/>
    <mergeCell ref="X18:Z18"/>
    <mergeCell ref="B19:G19"/>
    <mergeCell ref="H19:I19"/>
    <mergeCell ref="J19:K19"/>
    <mergeCell ref="L19:M19"/>
    <mergeCell ref="P19:Q19"/>
    <mergeCell ref="R19:S19"/>
    <mergeCell ref="T19:U19"/>
    <mergeCell ref="X19:Z19"/>
    <mergeCell ref="H18:I18"/>
    <mergeCell ref="J18:K18"/>
    <mergeCell ref="L18:M18"/>
    <mergeCell ref="P18:Q18"/>
    <mergeCell ref="R18:S18"/>
    <mergeCell ref="T18:U18"/>
    <mergeCell ref="N18:O18"/>
    <mergeCell ref="B20:G20"/>
    <mergeCell ref="H20:I20"/>
    <mergeCell ref="J20:K20"/>
    <mergeCell ref="L20:M20"/>
    <mergeCell ref="P20:Q20"/>
    <mergeCell ref="T20:U20"/>
    <mergeCell ref="X20:Z20"/>
    <mergeCell ref="Y22:Z22"/>
    <mergeCell ref="I23:W23"/>
    <mergeCell ref="Y23:Z23"/>
    <mergeCell ref="R20:S20"/>
    <mergeCell ref="N19:O19"/>
    <mergeCell ref="N20:O20"/>
    <mergeCell ref="N13:O13"/>
    <mergeCell ref="N14:O14"/>
    <mergeCell ref="N15:O15"/>
  </mergeCells>
  <printOptions horizontalCentered="1" verticalCentered="1"/>
  <pageMargins left="0.6692913385826772" right="0.43307086614173229" top="0.43307086614173229" bottom="0.70866141732283472" header="0.27559055118110237" footer="0.51181102362204722"/>
  <pageSetup scale="60" orientation="landscape" r:id="rId1"/>
  <headerFooter alignWithMargins="0">
    <oddHeader>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O149"/>
  <sheetViews>
    <sheetView showGridLines="0" showZeros="0" zoomScale="80" zoomScaleNormal="80" zoomScaleSheetLayoutView="80" workbookViewId="0">
      <selection activeCell="B11" sqref="B11:B13"/>
    </sheetView>
  </sheetViews>
  <sheetFormatPr baseColWidth="10" defaultColWidth="4.7109375" defaultRowHeight="12.75" x14ac:dyDescent="0.2"/>
  <cols>
    <col min="1" max="1" width="3.28515625" style="18" customWidth="1"/>
    <col min="2" max="4" width="4.7109375" style="18" customWidth="1"/>
    <col min="5" max="6" width="5" style="18" customWidth="1"/>
    <col min="7" max="7" width="10.42578125" style="18" customWidth="1"/>
    <col min="8" max="8" width="5" style="18" customWidth="1"/>
    <col min="9" max="9" width="7" style="18" customWidth="1"/>
    <col min="10" max="10" width="5.140625" style="18" customWidth="1"/>
    <col min="11" max="11" width="7.42578125" style="18" customWidth="1"/>
    <col min="12" max="12" width="5" style="18" customWidth="1"/>
    <col min="13" max="15" width="7" style="18" customWidth="1"/>
    <col min="16" max="16" width="5" style="18" customWidth="1"/>
    <col min="17" max="17" width="7.7109375" style="18" customWidth="1"/>
    <col min="18" max="18" width="5" style="18" customWidth="1"/>
    <col min="19" max="19" width="6.85546875" style="18" customWidth="1"/>
    <col min="20" max="20" width="5" style="18" customWidth="1"/>
    <col min="21" max="21" width="6.28515625" style="18" customWidth="1"/>
    <col min="22" max="22" width="7.85546875" style="18" customWidth="1"/>
    <col min="23" max="23" width="8.28515625" style="18" customWidth="1"/>
    <col min="24" max="24" width="4.5703125" style="18" customWidth="1"/>
    <col min="25" max="25" width="5" style="18" customWidth="1"/>
    <col min="26" max="26" width="6.42578125" style="18" customWidth="1"/>
    <col min="27" max="27" width="15.28515625" style="18" customWidth="1"/>
    <col min="28" max="28" width="5" style="18" customWidth="1"/>
    <col min="29" max="29" width="4.7109375" style="18" customWidth="1"/>
    <col min="30" max="32" width="4.7109375" style="18" hidden="1" customWidth="1"/>
    <col min="33" max="33" width="6.85546875" style="18" hidden="1" customWidth="1"/>
    <col min="34" max="39" width="4.7109375" style="18" hidden="1" customWidth="1"/>
    <col min="40" max="41" width="8.42578125" style="18" hidden="1" customWidth="1"/>
    <col min="42" max="16384" width="4.7109375" style="18"/>
  </cols>
  <sheetData>
    <row r="7" spans="1:32" x14ac:dyDescent="0.2">
      <c r="X7" s="19"/>
    </row>
    <row r="8" spans="1:32" ht="15.75" customHeight="1" x14ac:dyDescent="0.25">
      <c r="A8" s="229" t="s">
        <v>191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</row>
    <row r="9" spans="1:32" ht="15.75" customHeight="1" x14ac:dyDescent="0.2">
      <c r="A9" s="279" t="s">
        <v>183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</row>
    <row r="10" spans="1:32" ht="6.75" customHeight="1" thickBot="1" x14ac:dyDescent="0.25">
      <c r="F10" s="64"/>
      <c r="G10" s="64"/>
      <c r="H10" s="64"/>
      <c r="I10" s="64"/>
      <c r="J10" s="64"/>
      <c r="K10" s="64"/>
      <c r="AC10" s="65"/>
      <c r="AD10" s="280"/>
      <c r="AE10" s="280"/>
      <c r="AF10" s="280"/>
    </row>
    <row r="11" spans="1:32" ht="18" customHeight="1" thickBot="1" x14ac:dyDescent="0.25">
      <c r="B11" s="281" t="s">
        <v>0</v>
      </c>
      <c r="C11" s="209"/>
      <c r="D11" s="210"/>
      <c r="E11" s="210"/>
      <c r="F11" s="210"/>
      <c r="G11" s="210"/>
      <c r="H11" s="284" t="s">
        <v>1</v>
      </c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314"/>
      <c r="V11" s="305" t="s">
        <v>177</v>
      </c>
      <c r="W11" s="286" t="s">
        <v>33</v>
      </c>
      <c r="X11" s="289" t="s">
        <v>22</v>
      </c>
      <c r="Y11" s="290"/>
      <c r="Z11" s="291"/>
      <c r="AA11" s="298" t="s">
        <v>32</v>
      </c>
    </row>
    <row r="12" spans="1:32" ht="17.25" customHeight="1" thickBot="1" x14ac:dyDescent="0.3">
      <c r="B12" s="282"/>
      <c r="C12" s="211" t="s">
        <v>12</v>
      </c>
      <c r="D12" s="212"/>
      <c r="E12" s="212"/>
      <c r="F12" s="212"/>
      <c r="G12" s="212"/>
      <c r="H12" s="300" t="s">
        <v>3</v>
      </c>
      <c r="I12" s="301"/>
      <c r="J12" s="300" t="s">
        <v>4</v>
      </c>
      <c r="K12" s="301"/>
      <c r="L12" s="240" t="s">
        <v>5</v>
      </c>
      <c r="M12" s="304"/>
      <c r="N12" s="304"/>
      <c r="O12" s="241"/>
      <c r="P12" s="213" t="s">
        <v>2</v>
      </c>
      <c r="Q12" s="214"/>
      <c r="R12" s="214"/>
      <c r="S12" s="214"/>
      <c r="T12" s="214"/>
      <c r="U12" s="214"/>
      <c r="V12" s="306"/>
      <c r="W12" s="287"/>
      <c r="X12" s="292"/>
      <c r="Y12" s="293"/>
      <c r="Z12" s="294"/>
      <c r="AA12" s="299"/>
    </row>
    <row r="13" spans="1:32" ht="20.25" customHeight="1" thickBot="1" x14ac:dyDescent="0.25">
      <c r="B13" s="283"/>
      <c r="C13" s="215"/>
      <c r="D13" s="216"/>
      <c r="E13" s="217"/>
      <c r="F13" s="217"/>
      <c r="G13" s="216"/>
      <c r="H13" s="302"/>
      <c r="I13" s="303"/>
      <c r="J13" s="302"/>
      <c r="K13" s="303"/>
      <c r="L13" s="240" t="s">
        <v>166</v>
      </c>
      <c r="M13" s="241"/>
      <c r="N13" s="240" t="s">
        <v>167</v>
      </c>
      <c r="O13" s="241"/>
      <c r="P13" s="240" t="s">
        <v>7</v>
      </c>
      <c r="Q13" s="241"/>
      <c r="R13" s="240" t="s">
        <v>6</v>
      </c>
      <c r="S13" s="241"/>
      <c r="T13" s="240" t="s">
        <v>21</v>
      </c>
      <c r="U13" s="304"/>
      <c r="V13" s="307"/>
      <c r="W13" s="288"/>
      <c r="X13" s="295"/>
      <c r="Y13" s="296"/>
      <c r="Z13" s="297"/>
      <c r="AA13" s="299"/>
    </row>
    <row r="14" spans="1:32" ht="20.100000000000001" customHeight="1" x14ac:dyDescent="0.2">
      <c r="B14" s="66">
        <v>1</v>
      </c>
      <c r="C14" s="67" t="s">
        <v>34</v>
      </c>
      <c r="D14" s="68"/>
      <c r="E14" s="12"/>
      <c r="F14" s="9"/>
      <c r="G14" s="9"/>
      <c r="H14" s="278"/>
      <c r="I14" s="243"/>
      <c r="J14" s="242"/>
      <c r="K14" s="243"/>
      <c r="L14" s="276">
        <v>7326</v>
      </c>
      <c r="M14" s="277"/>
      <c r="N14" s="242"/>
      <c r="O14" s="243"/>
      <c r="P14" s="312">
        <v>65</v>
      </c>
      <c r="Q14" s="313"/>
      <c r="R14" s="276">
        <v>846</v>
      </c>
      <c r="S14" s="277"/>
      <c r="T14" s="276">
        <v>19</v>
      </c>
      <c r="U14" s="277"/>
      <c r="V14" s="164">
        <v>85</v>
      </c>
      <c r="W14" s="156">
        <v>11</v>
      </c>
      <c r="X14" s="267">
        <f>SUM(H14:W14)</f>
        <v>8352</v>
      </c>
      <c r="Y14" s="268"/>
      <c r="Z14" s="269"/>
      <c r="AA14" s="61">
        <f>X14/$X$19</f>
        <v>0.65727551743133705</v>
      </c>
    </row>
    <row r="15" spans="1:32" ht="20.100000000000001" customHeight="1" x14ac:dyDescent="0.2">
      <c r="B15" s="69">
        <v>2</v>
      </c>
      <c r="C15" s="70" t="s">
        <v>197</v>
      </c>
      <c r="D15" s="71"/>
      <c r="E15" s="72"/>
      <c r="F15" s="73"/>
      <c r="G15" s="73"/>
      <c r="H15" s="273"/>
      <c r="I15" s="245"/>
      <c r="J15" s="274">
        <v>1277</v>
      </c>
      <c r="K15" s="275"/>
      <c r="L15" s="244"/>
      <c r="M15" s="245"/>
      <c r="N15" s="244"/>
      <c r="O15" s="245"/>
      <c r="P15" s="244"/>
      <c r="Q15" s="245"/>
      <c r="R15" s="244"/>
      <c r="S15" s="245"/>
      <c r="T15" s="244"/>
      <c r="U15" s="245"/>
      <c r="V15" s="158"/>
      <c r="W15" s="157"/>
      <c r="X15" s="267">
        <f t="shared" ref="X15:X19" si="0">SUM(H15:W15)</f>
        <v>1277</v>
      </c>
      <c r="Y15" s="268"/>
      <c r="Z15" s="269"/>
      <c r="AA15" s="61">
        <f t="shared" ref="AA15:AA19" si="1">X15/$X$19</f>
        <v>0.10049578972220036</v>
      </c>
    </row>
    <row r="16" spans="1:32" ht="20.100000000000001" customHeight="1" x14ac:dyDescent="0.2">
      <c r="B16" s="69">
        <v>3</v>
      </c>
      <c r="C16" s="70" t="s">
        <v>16</v>
      </c>
      <c r="D16" s="71"/>
      <c r="E16" s="72"/>
      <c r="F16" s="73"/>
      <c r="G16" s="73"/>
      <c r="H16" s="273"/>
      <c r="I16" s="245"/>
      <c r="J16" s="274">
        <v>1270</v>
      </c>
      <c r="K16" s="275"/>
      <c r="L16" s="244"/>
      <c r="M16" s="245"/>
      <c r="N16" s="158"/>
      <c r="O16" s="158"/>
      <c r="P16" s="244"/>
      <c r="Q16" s="245"/>
      <c r="R16" s="244"/>
      <c r="S16" s="245"/>
      <c r="T16" s="244"/>
      <c r="U16" s="245"/>
      <c r="V16" s="158"/>
      <c r="W16" s="157"/>
      <c r="X16" s="267">
        <f t="shared" si="0"/>
        <v>1270</v>
      </c>
      <c r="Y16" s="268"/>
      <c r="Z16" s="269"/>
      <c r="AA16" s="61">
        <f t="shared" si="1"/>
        <v>9.9944912253088852E-2</v>
      </c>
    </row>
    <row r="17" spans="2:40" ht="20.100000000000001" customHeight="1" x14ac:dyDescent="0.2">
      <c r="B17" s="66">
        <v>4</v>
      </c>
      <c r="C17" s="67" t="s">
        <v>8</v>
      </c>
      <c r="D17" s="68"/>
      <c r="E17" s="12"/>
      <c r="F17" s="9"/>
      <c r="G17" s="9"/>
      <c r="H17" s="270">
        <v>376</v>
      </c>
      <c r="I17" s="271"/>
      <c r="J17" s="272">
        <v>438</v>
      </c>
      <c r="K17" s="271"/>
      <c r="L17" s="244"/>
      <c r="M17" s="245"/>
      <c r="N17" s="158"/>
      <c r="O17" s="158"/>
      <c r="P17" s="244"/>
      <c r="Q17" s="245"/>
      <c r="R17" s="244"/>
      <c r="S17" s="245"/>
      <c r="T17" s="244"/>
      <c r="U17" s="245"/>
      <c r="V17" s="158"/>
      <c r="W17" s="157"/>
      <c r="X17" s="267">
        <f t="shared" si="0"/>
        <v>814</v>
      </c>
      <c r="Y17" s="268"/>
      <c r="Z17" s="269"/>
      <c r="AA17" s="61">
        <f t="shared" si="1"/>
        <v>6.4059179979538833E-2</v>
      </c>
    </row>
    <row r="18" spans="2:40" ht="20.100000000000001" customHeight="1" thickBot="1" x14ac:dyDescent="0.25">
      <c r="B18" s="74">
        <v>5</v>
      </c>
      <c r="C18" s="75" t="s">
        <v>9</v>
      </c>
      <c r="D18" s="76"/>
      <c r="E18" s="77"/>
      <c r="F18" s="78"/>
      <c r="G18" s="78"/>
      <c r="H18" s="262"/>
      <c r="I18" s="263"/>
      <c r="J18" s="264">
        <v>325</v>
      </c>
      <c r="K18" s="265"/>
      <c r="L18" s="264">
        <v>396</v>
      </c>
      <c r="M18" s="265"/>
      <c r="N18" s="264">
        <v>158</v>
      </c>
      <c r="O18" s="265"/>
      <c r="P18" s="266"/>
      <c r="Q18" s="263"/>
      <c r="R18" s="264">
        <v>115</v>
      </c>
      <c r="S18" s="265"/>
      <c r="T18" s="266"/>
      <c r="U18" s="263"/>
      <c r="V18" s="165"/>
      <c r="W18" s="159"/>
      <c r="X18" s="253">
        <f t="shared" si="0"/>
        <v>994</v>
      </c>
      <c r="Y18" s="254"/>
      <c r="Z18" s="255"/>
      <c r="AA18" s="62">
        <f t="shared" si="1"/>
        <v>7.8224600613834891E-2</v>
      </c>
    </row>
    <row r="19" spans="2:40" ht="27.75" customHeight="1" thickBot="1" x14ac:dyDescent="0.25">
      <c r="B19" s="256" t="s">
        <v>10</v>
      </c>
      <c r="C19" s="257"/>
      <c r="D19" s="257"/>
      <c r="E19" s="257"/>
      <c r="F19" s="257"/>
      <c r="G19" s="257"/>
      <c r="H19" s="258">
        <f>SUM(H14:I18)</f>
        <v>376</v>
      </c>
      <c r="I19" s="237"/>
      <c r="J19" s="236">
        <f>SUM(J14:K18)</f>
        <v>3310</v>
      </c>
      <c r="K19" s="237"/>
      <c r="L19" s="236">
        <f>SUM(L14:M18)</f>
        <v>7722</v>
      </c>
      <c r="M19" s="237"/>
      <c r="N19" s="236">
        <f>SUM(N14:O18)</f>
        <v>158</v>
      </c>
      <c r="O19" s="237"/>
      <c r="P19" s="236">
        <f>SUM(P14:Q18)</f>
        <v>65</v>
      </c>
      <c r="Q19" s="237"/>
      <c r="R19" s="236">
        <f>SUM(R14:S18)</f>
        <v>961</v>
      </c>
      <c r="S19" s="237"/>
      <c r="T19" s="236">
        <f>SUM(T14:U18)</f>
        <v>19</v>
      </c>
      <c r="U19" s="237"/>
      <c r="V19" s="175">
        <f>V14</f>
        <v>85</v>
      </c>
      <c r="W19" s="160">
        <f>SUM(W14:W18)</f>
        <v>11</v>
      </c>
      <c r="X19" s="259">
        <f t="shared" si="0"/>
        <v>12707</v>
      </c>
      <c r="Y19" s="260"/>
      <c r="Z19" s="261"/>
      <c r="AA19" s="13">
        <f t="shared" si="1"/>
        <v>1</v>
      </c>
    </row>
    <row r="20" spans="2:40" ht="25.5" customHeight="1" thickBot="1" x14ac:dyDescent="0.25">
      <c r="B20" s="234" t="s">
        <v>32</v>
      </c>
      <c r="C20" s="235"/>
      <c r="D20" s="235"/>
      <c r="E20" s="235"/>
      <c r="F20" s="235"/>
      <c r="G20" s="252"/>
      <c r="H20" s="238">
        <f>H19/$X$19</f>
        <v>2.9589989769418432E-2</v>
      </c>
      <c r="I20" s="239"/>
      <c r="J20" s="238">
        <f>J19/$X$19</f>
        <v>0.26048634610844418</v>
      </c>
      <c r="K20" s="239"/>
      <c r="L20" s="238">
        <f>L19/$X$19</f>
        <v>0.6076965452113009</v>
      </c>
      <c r="M20" s="239"/>
      <c r="N20" s="238">
        <f>N19/$X$19</f>
        <v>1.2434091445659873E-2</v>
      </c>
      <c r="O20" s="239"/>
      <c r="P20" s="238">
        <f>P19/$X$19</f>
        <v>5.1152907846069096E-3</v>
      </c>
      <c r="Q20" s="239"/>
      <c r="R20" s="238">
        <f>R19/$X$19</f>
        <v>7.5627606830880614E-2</v>
      </c>
      <c r="S20" s="239"/>
      <c r="T20" s="238">
        <f>T19/$X$19</f>
        <v>1.4952388447312505E-3</v>
      </c>
      <c r="U20" s="239"/>
      <c r="V20" s="63">
        <f>V19/$X$19</f>
        <v>6.6892264106398047E-3</v>
      </c>
      <c r="W20" s="63">
        <f>W19/$X$19</f>
        <v>8.6566459431809239E-4</v>
      </c>
      <c r="X20" s="246">
        <v>1</v>
      </c>
      <c r="Y20" s="247"/>
      <c r="Z20" s="248"/>
      <c r="AA20" s="9"/>
    </row>
    <row r="21" spans="2:40" ht="15" customHeight="1" thickBot="1" x14ac:dyDescent="0.25"/>
    <row r="22" spans="2:40" ht="14.25" customHeight="1" thickBot="1" x14ac:dyDescent="0.3">
      <c r="B22" s="79"/>
      <c r="C22" s="9"/>
      <c r="D22" s="9"/>
      <c r="E22" s="9"/>
      <c r="F22" s="9"/>
      <c r="G22" s="9"/>
      <c r="H22" s="127"/>
      <c r="I22" s="80" t="s">
        <v>11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249"/>
      <c r="X22" s="249"/>
      <c r="AD22" s="18" t="s">
        <v>3</v>
      </c>
      <c r="AG22" s="82">
        <f>H20</f>
        <v>2.9589989769418432E-2</v>
      </c>
      <c r="AJ22" s="18" t="s">
        <v>18</v>
      </c>
      <c r="AN22" s="82">
        <f>U14+W22</f>
        <v>0</v>
      </c>
    </row>
    <row r="23" spans="2:40" ht="14.25" customHeight="1" thickBot="1" x14ac:dyDescent="0.3">
      <c r="D23" s="9"/>
      <c r="G23" s="83"/>
      <c r="H23" s="83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4"/>
      <c r="X23" s="84"/>
      <c r="AD23" s="18" t="s">
        <v>4</v>
      </c>
      <c r="AG23" s="82">
        <f>J20</f>
        <v>0.26048634610844418</v>
      </c>
      <c r="AJ23" s="18" t="s">
        <v>19</v>
      </c>
      <c r="AN23" s="82">
        <f>U15</f>
        <v>0</v>
      </c>
    </row>
    <row r="24" spans="2:40" ht="14.25" customHeight="1" thickBot="1" x14ac:dyDescent="0.3">
      <c r="D24" s="9"/>
      <c r="G24" s="83"/>
      <c r="H24" s="83"/>
      <c r="I24" s="250" t="s">
        <v>193</v>
      </c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310"/>
      <c r="U24" s="234">
        <v>4588</v>
      </c>
      <c r="V24" s="235"/>
      <c r="W24" s="251"/>
      <c r="X24" s="84"/>
      <c r="AG24" s="82"/>
      <c r="AN24" s="82"/>
    </row>
    <row r="25" spans="2:40" ht="20.25" customHeight="1" x14ac:dyDescent="0.2">
      <c r="AD25" s="18" t="s">
        <v>20</v>
      </c>
      <c r="AG25" s="82" t="e">
        <f>#REF!</f>
        <v>#REF!</v>
      </c>
      <c r="AJ25" s="18" t="s">
        <v>17</v>
      </c>
      <c r="AN25" s="82">
        <f>U16</f>
        <v>0</v>
      </c>
    </row>
    <row r="26" spans="2:40" ht="20.25" customHeight="1" x14ac:dyDescent="0.2">
      <c r="AD26" s="18" t="s">
        <v>5</v>
      </c>
      <c r="AG26" s="82">
        <f>L20</f>
        <v>0.6076965452113009</v>
      </c>
      <c r="AJ26" s="18" t="s">
        <v>13</v>
      </c>
      <c r="AN26" s="82">
        <f>U17</f>
        <v>0</v>
      </c>
    </row>
    <row r="27" spans="2:40" ht="11.25" customHeight="1" x14ac:dyDescent="0.2">
      <c r="AD27" s="18" t="s">
        <v>7</v>
      </c>
      <c r="AG27" s="82">
        <f>N20</f>
        <v>1.2434091445659873E-2</v>
      </c>
      <c r="AJ27" s="18" t="s">
        <v>14</v>
      </c>
      <c r="AN27" s="82">
        <f>U18</f>
        <v>0</v>
      </c>
    </row>
    <row r="28" spans="2:40" x14ac:dyDescent="0.2">
      <c r="AD28" s="18" t="s">
        <v>6</v>
      </c>
      <c r="AG28" s="82">
        <f>P20</f>
        <v>5.1152907846069096E-3</v>
      </c>
      <c r="AJ28" s="18" t="s">
        <v>15</v>
      </c>
      <c r="AN28" s="82">
        <f>U20</f>
        <v>0</v>
      </c>
    </row>
    <row r="29" spans="2:40" x14ac:dyDescent="0.2">
      <c r="AD29" s="18" t="s">
        <v>21</v>
      </c>
      <c r="AG29" s="82">
        <f>R20</f>
        <v>7.5627606830880614E-2</v>
      </c>
    </row>
    <row r="45" spans="5:25" x14ac:dyDescent="0.2">
      <c r="Q45" s="55"/>
      <c r="R45" s="55">
        <v>10192</v>
      </c>
      <c r="S45" s="55">
        <v>807</v>
      </c>
      <c r="T45" s="55">
        <v>1301</v>
      </c>
      <c r="U45" s="55">
        <v>1497</v>
      </c>
      <c r="V45" s="55"/>
      <c r="W45" s="55">
        <v>14787</v>
      </c>
      <c r="X45" s="55"/>
      <c r="Y45" s="55"/>
    </row>
    <row r="46" spans="5:25" x14ac:dyDescent="0.2">
      <c r="E46" s="55">
        <v>429</v>
      </c>
      <c r="F46" s="55">
        <v>3117</v>
      </c>
      <c r="G46" s="55">
        <v>134</v>
      </c>
      <c r="H46" s="55">
        <v>7913</v>
      </c>
      <c r="I46" s="55">
        <v>289</v>
      </c>
      <c r="J46" s="55">
        <v>1671</v>
      </c>
      <c r="K46" s="55">
        <v>58</v>
      </c>
    </row>
    <row r="51" spans="1:12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s="31" customFormat="1" ht="24.75" customHeight="1" x14ac:dyDescent="0.2">
      <c r="A53" s="85"/>
      <c r="B53" s="308"/>
      <c r="C53" s="308"/>
      <c r="D53" s="308"/>
      <c r="E53" s="308"/>
      <c r="F53" s="308"/>
      <c r="G53" s="308"/>
      <c r="H53" s="311"/>
      <c r="I53" s="311"/>
      <c r="J53" s="308"/>
      <c r="K53" s="308"/>
      <c r="L53" s="85"/>
    </row>
    <row r="54" spans="1:12" s="31" customFormat="1" ht="24.75" customHeight="1" x14ac:dyDescent="0.2">
      <c r="A54" s="85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85"/>
    </row>
    <row r="55" spans="1:12" x14ac:dyDescent="0.2">
      <c r="A55" s="9"/>
      <c r="B55" s="9"/>
      <c r="C55" s="9"/>
      <c r="D55" s="9"/>
      <c r="E55" s="9"/>
      <c r="F55" s="9"/>
      <c r="G55" s="9"/>
      <c r="H55" s="86"/>
      <c r="I55" s="9"/>
      <c r="J55" s="9"/>
      <c r="K55" s="9"/>
      <c r="L55" s="9"/>
    </row>
    <row r="56" spans="1:12" x14ac:dyDescent="0.2">
      <c r="A56" s="9"/>
      <c r="B56" s="9"/>
      <c r="C56" s="9"/>
      <c r="D56" s="9"/>
      <c r="E56" s="9"/>
      <c r="F56" s="9"/>
      <c r="G56" s="9"/>
      <c r="H56" s="86"/>
      <c r="I56" s="9"/>
      <c r="J56" s="9"/>
      <c r="K56" s="9"/>
      <c r="L56" s="9"/>
    </row>
    <row r="57" spans="1:12" x14ac:dyDescent="0.2">
      <c r="A57" s="9"/>
      <c r="B57" s="9"/>
      <c r="C57" s="9"/>
      <c r="D57" s="9"/>
      <c r="E57" s="9"/>
      <c r="F57" s="9"/>
      <c r="G57" s="9"/>
      <c r="H57" s="86"/>
      <c r="I57" s="9"/>
      <c r="J57" s="9"/>
      <c r="K57" s="9"/>
      <c r="L57" s="9"/>
    </row>
    <row r="58" spans="1:12" x14ac:dyDescent="0.2">
      <c r="A58" s="9"/>
      <c r="B58" s="9"/>
      <c r="C58" s="9"/>
      <c r="D58" s="9"/>
      <c r="E58" s="9"/>
      <c r="F58" s="9"/>
      <c r="G58" s="9"/>
      <c r="H58" s="86"/>
      <c r="I58" s="9"/>
      <c r="J58" s="9"/>
      <c r="K58" s="9"/>
      <c r="L58" s="9"/>
    </row>
    <row r="59" spans="1:12" x14ac:dyDescent="0.2">
      <c r="A59" s="9"/>
      <c r="B59" s="9"/>
      <c r="C59" s="9"/>
      <c r="D59" s="9"/>
      <c r="E59" s="9"/>
      <c r="F59" s="9"/>
      <c r="G59" s="9"/>
      <c r="H59" s="86"/>
      <c r="I59" s="9"/>
      <c r="J59" s="9"/>
      <c r="K59" s="9"/>
      <c r="L59" s="9"/>
    </row>
    <row r="60" spans="1:12" x14ac:dyDescent="0.2">
      <c r="A60" s="9"/>
      <c r="B60" s="9"/>
      <c r="C60" s="9"/>
      <c r="D60" s="9"/>
      <c r="E60" s="9"/>
      <c r="F60" s="9"/>
      <c r="G60" s="9"/>
      <c r="H60" s="86"/>
      <c r="I60" s="9"/>
      <c r="J60" s="9"/>
      <c r="K60" s="9"/>
      <c r="L60" s="9"/>
    </row>
    <row r="61" spans="1:12" x14ac:dyDescent="0.2">
      <c r="A61" s="9"/>
      <c r="B61" s="9"/>
      <c r="C61" s="9"/>
      <c r="D61" s="9"/>
      <c r="E61" s="9"/>
      <c r="F61" s="9"/>
      <c r="G61" s="9"/>
      <c r="H61" s="86"/>
      <c r="I61" s="9"/>
      <c r="J61" s="9"/>
      <c r="K61" s="9"/>
      <c r="L61" s="9"/>
    </row>
    <row r="62" spans="1:12" x14ac:dyDescent="0.2">
      <c r="A62" s="9"/>
      <c r="B62" s="9"/>
      <c r="C62" s="9"/>
      <c r="D62" s="9"/>
      <c r="E62" s="9"/>
      <c r="F62" s="9"/>
      <c r="G62" s="9"/>
      <c r="H62" s="86"/>
      <c r="I62" s="9"/>
      <c r="J62" s="9"/>
      <c r="K62" s="9"/>
      <c r="L62" s="9"/>
    </row>
    <row r="63" spans="1:12" x14ac:dyDescent="0.2">
      <c r="A63" s="9"/>
      <c r="B63" s="9"/>
      <c r="C63" s="9"/>
      <c r="D63" s="9"/>
      <c r="E63" s="9"/>
      <c r="F63" s="9"/>
      <c r="G63" s="9"/>
      <c r="H63" s="86"/>
      <c r="I63" s="9"/>
      <c r="J63" s="9"/>
      <c r="K63" s="9"/>
      <c r="L63" s="9"/>
    </row>
    <row r="64" spans="1:12" x14ac:dyDescent="0.2">
      <c r="A64" s="9"/>
      <c r="B64" s="9"/>
      <c r="C64" s="9"/>
      <c r="D64" s="9"/>
      <c r="E64" s="9"/>
      <c r="F64" s="9"/>
      <c r="G64" s="9"/>
      <c r="H64" s="87"/>
      <c r="I64" s="9"/>
      <c r="J64" s="9"/>
      <c r="K64" s="9"/>
      <c r="L64" s="9"/>
    </row>
    <row r="65" spans="1:12" x14ac:dyDescent="0.2">
      <c r="A65" s="9"/>
      <c r="B65" s="9"/>
      <c r="C65" s="9"/>
      <c r="D65" s="9"/>
      <c r="E65" s="9"/>
      <c r="F65" s="9"/>
      <c r="G65" s="9"/>
      <c r="H65" s="87"/>
      <c r="I65" s="9"/>
      <c r="J65" s="9"/>
      <c r="K65" s="9"/>
      <c r="L65" s="9"/>
    </row>
    <row r="66" spans="1:12" x14ac:dyDescent="0.2">
      <c r="A66" s="9"/>
      <c r="B66" s="9"/>
      <c r="C66" s="9"/>
      <c r="D66" s="9"/>
      <c r="E66" s="9"/>
      <c r="F66" s="9"/>
      <c r="G66" s="9"/>
      <c r="H66" s="86"/>
      <c r="I66" s="9"/>
      <c r="J66" s="9"/>
      <c r="K66" s="9"/>
      <c r="L66" s="9"/>
    </row>
    <row r="67" spans="1:12" x14ac:dyDescent="0.2">
      <c r="A67" s="9"/>
      <c r="B67" s="9"/>
      <c r="C67" s="9"/>
      <c r="D67" s="9"/>
      <c r="E67" s="9"/>
      <c r="F67" s="9"/>
      <c r="G67" s="9"/>
      <c r="H67" s="86"/>
      <c r="I67" s="9"/>
      <c r="J67" s="9"/>
      <c r="K67" s="9"/>
      <c r="L67" s="9"/>
    </row>
    <row r="68" spans="1:12" x14ac:dyDescent="0.2">
      <c r="A68" s="9"/>
      <c r="B68" s="9"/>
      <c r="C68" s="9"/>
      <c r="D68" s="9"/>
      <c r="E68" s="9"/>
      <c r="F68" s="9"/>
      <c r="G68" s="9"/>
      <c r="H68" s="86"/>
      <c r="I68" s="9"/>
      <c r="J68" s="9"/>
      <c r="K68" s="9"/>
      <c r="L68" s="9"/>
    </row>
    <row r="69" spans="1:12" x14ac:dyDescent="0.2">
      <c r="A69" s="9"/>
      <c r="B69" s="10"/>
      <c r="C69" s="9"/>
      <c r="D69" s="9"/>
      <c r="E69" s="9"/>
      <c r="F69" s="9"/>
      <c r="G69" s="9"/>
      <c r="H69" s="86"/>
      <c r="I69" s="9"/>
      <c r="J69" s="9"/>
      <c r="K69" s="9"/>
      <c r="L69" s="9"/>
    </row>
    <row r="70" spans="1:12" x14ac:dyDescent="0.2">
      <c r="A70" s="9"/>
      <c r="B70" s="9"/>
      <c r="C70" s="9"/>
      <c r="D70" s="9"/>
      <c r="E70" s="9"/>
      <c r="F70" s="9"/>
      <c r="G70" s="9"/>
      <c r="H70" s="86"/>
      <c r="I70" s="9"/>
      <c r="J70" s="9"/>
      <c r="K70" s="9"/>
      <c r="L70" s="9"/>
    </row>
    <row r="71" spans="1:12" x14ac:dyDescent="0.2">
      <c r="A71" s="9"/>
      <c r="B71" s="10"/>
      <c r="C71" s="9"/>
      <c r="D71" s="9"/>
      <c r="E71" s="9"/>
      <c r="F71" s="9"/>
      <c r="G71" s="9"/>
      <c r="H71" s="86"/>
      <c r="I71" s="9"/>
      <c r="J71" s="9"/>
      <c r="K71" s="9"/>
      <c r="L71" s="9"/>
    </row>
    <row r="72" spans="1:12" x14ac:dyDescent="0.2">
      <c r="A72" s="9"/>
      <c r="B72" s="10"/>
      <c r="C72" s="9"/>
      <c r="D72" s="9"/>
      <c r="E72" s="9"/>
      <c r="F72" s="9"/>
      <c r="G72" s="9"/>
      <c r="H72" s="86"/>
      <c r="I72" s="9"/>
      <c r="J72" s="9"/>
      <c r="K72" s="9"/>
      <c r="L72" s="9"/>
    </row>
    <row r="73" spans="1:12" x14ac:dyDescent="0.2">
      <c r="A73" s="9"/>
      <c r="B73" s="9"/>
      <c r="C73" s="9"/>
      <c r="D73" s="9"/>
      <c r="E73" s="9"/>
      <c r="F73" s="9"/>
      <c r="G73" s="9"/>
      <c r="H73" s="86"/>
      <c r="I73" s="9"/>
      <c r="J73" s="9"/>
      <c r="K73" s="9"/>
      <c r="L73" s="9"/>
    </row>
    <row r="74" spans="1:12" x14ac:dyDescent="0.2">
      <c r="A74" s="9"/>
      <c r="B74" s="9"/>
      <c r="C74" s="9"/>
      <c r="D74" s="9"/>
      <c r="E74" s="9"/>
      <c r="F74" s="9"/>
      <c r="G74" s="9"/>
      <c r="H74" s="86"/>
      <c r="I74" s="9"/>
      <c r="J74" s="9"/>
      <c r="K74" s="9"/>
      <c r="L74" s="9"/>
    </row>
    <row r="75" spans="1:12" x14ac:dyDescent="0.2">
      <c r="A75" s="9"/>
      <c r="B75" s="9"/>
      <c r="C75" s="9"/>
      <c r="D75" s="9"/>
      <c r="E75" s="9"/>
      <c r="F75" s="9"/>
      <c r="G75" s="9"/>
      <c r="H75" s="86"/>
      <c r="I75" s="9"/>
      <c r="J75" s="9"/>
      <c r="K75" s="9"/>
      <c r="L75" s="9"/>
    </row>
    <row r="76" spans="1:12" x14ac:dyDescent="0.2">
      <c r="A76" s="9"/>
      <c r="B76" s="9"/>
      <c r="C76" s="9"/>
      <c r="D76" s="9"/>
      <c r="E76" s="9"/>
      <c r="F76" s="9"/>
      <c r="G76" s="9"/>
      <c r="H76" s="86"/>
      <c r="I76" s="9"/>
      <c r="J76" s="9"/>
      <c r="K76" s="9"/>
      <c r="L76" s="9"/>
    </row>
    <row r="77" spans="1:12" x14ac:dyDescent="0.2">
      <c r="A77" s="9"/>
      <c r="B77" s="9"/>
      <c r="C77" s="9"/>
      <c r="D77" s="9"/>
      <c r="E77" s="9"/>
      <c r="F77" s="9"/>
      <c r="G77" s="9"/>
      <c r="H77" s="86"/>
      <c r="I77" s="9"/>
      <c r="J77" s="9"/>
      <c r="K77" s="9"/>
      <c r="L77" s="9"/>
    </row>
    <row r="78" spans="1:12" x14ac:dyDescent="0.2">
      <c r="A78" s="9"/>
      <c r="B78" s="9"/>
      <c r="C78" s="9"/>
      <c r="D78" s="9"/>
      <c r="E78" s="9"/>
      <c r="F78" s="9"/>
      <c r="G78" s="9"/>
      <c r="H78" s="86"/>
      <c r="I78" s="9"/>
      <c r="J78" s="9"/>
      <c r="K78" s="9"/>
      <c r="L78" s="9"/>
    </row>
    <row r="79" spans="1:12" x14ac:dyDescent="0.2">
      <c r="A79" s="9"/>
      <c r="B79" s="9"/>
      <c r="C79" s="9"/>
      <c r="D79" s="9"/>
      <c r="E79" s="9"/>
      <c r="F79" s="9"/>
      <c r="G79" s="9"/>
      <c r="H79" s="86"/>
      <c r="I79" s="9"/>
      <c r="J79" s="9"/>
      <c r="K79" s="9"/>
      <c r="L79" s="9"/>
    </row>
    <row r="80" spans="1:12" x14ac:dyDescent="0.2">
      <c r="A80" s="9"/>
      <c r="B80" s="9"/>
      <c r="C80" s="9"/>
      <c r="D80" s="9"/>
      <c r="E80" s="9"/>
      <c r="F80" s="9"/>
      <c r="G80" s="9"/>
      <c r="H80" s="86"/>
      <c r="I80" s="9"/>
      <c r="J80" s="9"/>
      <c r="K80" s="9"/>
      <c r="L80" s="9"/>
    </row>
    <row r="81" spans="1:12" x14ac:dyDescent="0.2">
      <c r="A81" s="9"/>
      <c r="B81" s="9"/>
      <c r="C81" s="9"/>
      <c r="D81" s="9"/>
      <c r="E81" s="9"/>
      <c r="F81" s="9"/>
      <c r="G81" s="9"/>
      <c r="H81" s="86"/>
      <c r="I81" s="9"/>
      <c r="J81" s="9"/>
      <c r="K81" s="9"/>
      <c r="L81" s="9"/>
    </row>
    <row r="82" spans="1:12" x14ac:dyDescent="0.2">
      <c r="A82" s="9"/>
      <c r="B82" s="9"/>
      <c r="C82" s="9"/>
      <c r="D82" s="9"/>
      <c r="E82" s="9"/>
      <c r="F82" s="9"/>
      <c r="G82" s="9"/>
      <c r="H82" s="86"/>
      <c r="I82" s="9"/>
      <c r="J82" s="9"/>
      <c r="K82" s="9"/>
      <c r="L82" s="9"/>
    </row>
    <row r="83" spans="1:12" x14ac:dyDescent="0.2">
      <c r="A83" s="9"/>
      <c r="B83" s="9"/>
      <c r="C83" s="9"/>
      <c r="D83" s="9"/>
      <c r="E83" s="9"/>
      <c r="F83" s="9"/>
      <c r="G83" s="9"/>
      <c r="H83" s="86"/>
      <c r="I83" s="9"/>
      <c r="J83" s="9"/>
      <c r="K83" s="9"/>
      <c r="L83" s="9"/>
    </row>
    <row r="84" spans="1:12" ht="19.5" customHeight="1" x14ac:dyDescent="0.2">
      <c r="A84" s="9"/>
      <c r="B84" s="309"/>
      <c r="C84" s="309"/>
      <c r="D84" s="309"/>
      <c r="E84" s="309"/>
      <c r="F84" s="309"/>
      <c r="G84" s="309"/>
      <c r="H84" s="309"/>
      <c r="I84" s="309"/>
      <c r="J84" s="309"/>
      <c r="K84" s="309"/>
      <c r="L84" s="9"/>
    </row>
    <row r="85" spans="1:12" x14ac:dyDescent="0.2">
      <c r="A85" s="9"/>
      <c r="B85" s="9"/>
      <c r="C85" s="9"/>
      <c r="D85" s="9"/>
      <c r="E85" s="9"/>
      <c r="F85" s="9"/>
      <c r="G85" s="9"/>
      <c r="H85" s="112"/>
      <c r="I85" s="9"/>
      <c r="J85" s="9"/>
      <c r="K85" s="9"/>
      <c r="L85" s="9"/>
    </row>
    <row r="86" spans="1:12" x14ac:dyDescent="0.2">
      <c r="A86" s="9"/>
      <c r="B86" s="9"/>
      <c r="C86" s="9"/>
      <c r="D86" s="9"/>
      <c r="E86" s="9"/>
      <c r="F86" s="9"/>
      <c r="G86" s="9"/>
      <c r="H86" s="112"/>
      <c r="I86" s="9"/>
      <c r="J86" s="9"/>
      <c r="K86" s="9"/>
      <c r="L86" s="9"/>
    </row>
    <row r="87" spans="1:12" x14ac:dyDescent="0.2">
      <c r="A87" s="9"/>
      <c r="B87" s="9"/>
      <c r="C87" s="9"/>
      <c r="D87" s="9"/>
      <c r="E87" s="9"/>
      <c r="F87" s="9"/>
      <c r="G87" s="9"/>
      <c r="H87" s="112"/>
      <c r="I87" s="9"/>
      <c r="J87" s="9"/>
      <c r="K87" s="9"/>
      <c r="L87" s="9"/>
    </row>
    <row r="88" spans="1:12" x14ac:dyDescent="0.2">
      <c r="A88" s="9"/>
      <c r="B88" s="9"/>
      <c r="C88" s="9"/>
      <c r="D88" s="9"/>
      <c r="E88" s="9"/>
      <c r="F88" s="9"/>
      <c r="G88" s="9"/>
      <c r="H88" s="112"/>
      <c r="I88" s="9"/>
      <c r="J88" s="9"/>
      <c r="K88" s="9"/>
      <c r="L88" s="9"/>
    </row>
    <row r="89" spans="1:12" x14ac:dyDescent="0.2">
      <c r="A89" s="9"/>
      <c r="B89" s="9"/>
      <c r="C89" s="9"/>
      <c r="D89" s="9"/>
      <c r="E89" s="9"/>
      <c r="F89" s="9"/>
      <c r="G89" s="9"/>
      <c r="H89" s="112"/>
      <c r="I89" s="9"/>
      <c r="J89" s="9"/>
      <c r="K89" s="9"/>
      <c r="L89" s="9"/>
    </row>
    <row r="90" spans="1:12" x14ac:dyDescent="0.2">
      <c r="A90" s="9"/>
      <c r="B90" s="9"/>
      <c r="C90" s="9"/>
      <c r="D90" s="9"/>
      <c r="E90" s="9"/>
      <c r="F90" s="9"/>
      <c r="G90" s="9"/>
      <c r="H90" s="112"/>
      <c r="I90" s="9"/>
      <c r="J90" s="9"/>
      <c r="K90" s="9"/>
      <c r="L90" s="9"/>
    </row>
    <row r="91" spans="1:12" x14ac:dyDescent="0.2">
      <c r="A91" s="9"/>
      <c r="B91" s="9"/>
      <c r="C91" s="9"/>
      <c r="D91" s="9"/>
      <c r="E91" s="9"/>
      <c r="F91" s="9"/>
      <c r="G91" s="9"/>
      <c r="H91" s="112"/>
      <c r="I91" s="9"/>
      <c r="J91" s="9"/>
      <c r="K91" s="9"/>
      <c r="L91" s="9"/>
    </row>
    <row r="92" spans="1:12" x14ac:dyDescent="0.2">
      <c r="A92" s="9"/>
      <c r="B92" s="9"/>
      <c r="C92" s="9"/>
      <c r="D92" s="9"/>
      <c r="E92" s="9"/>
      <c r="F92" s="9"/>
      <c r="G92" s="9"/>
      <c r="H92" s="112"/>
      <c r="I92" s="9"/>
      <c r="J92" s="9"/>
      <c r="K92" s="9"/>
      <c r="L92" s="9"/>
    </row>
    <row r="93" spans="1:12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</sheetData>
  <sheetProtection algorithmName="SHA-512" hashValue="WNmwqcqLRNssl2rAKbjhl5Of8LX2zAhdOSuq9en870aLtu65G1ZVIH5CuFJKlU8MqnBF9m1fXfeJ+4KkICEYnQ==" saltValue="7zuB175KkVenG0zUmpBX0A==" spinCount="100000" sheet="1" objects="1" scenarios="1"/>
  <mergeCells count="81">
    <mergeCell ref="A8:X8"/>
    <mergeCell ref="A9:X9"/>
    <mergeCell ref="AD10:AF10"/>
    <mergeCell ref="B11:B13"/>
    <mergeCell ref="H12:I13"/>
    <mergeCell ref="J12:K13"/>
    <mergeCell ref="N13:O13"/>
    <mergeCell ref="P13:Q13"/>
    <mergeCell ref="R13:S13"/>
    <mergeCell ref="H11:U11"/>
    <mergeCell ref="W11:W13"/>
    <mergeCell ref="X11:Z13"/>
    <mergeCell ref="AA11:AA13"/>
    <mergeCell ref="L12:O12"/>
    <mergeCell ref="L13:M13"/>
    <mergeCell ref="T13:U13"/>
    <mergeCell ref="H15:I15"/>
    <mergeCell ref="J15:K15"/>
    <mergeCell ref="L15:M15"/>
    <mergeCell ref="N15:O15"/>
    <mergeCell ref="P15:Q15"/>
    <mergeCell ref="H14:I14"/>
    <mergeCell ref="J14:K14"/>
    <mergeCell ref="L14:M14"/>
    <mergeCell ref="N14:O14"/>
    <mergeCell ref="P14:Q14"/>
    <mergeCell ref="H16:I16"/>
    <mergeCell ref="J16:K16"/>
    <mergeCell ref="L16:M16"/>
    <mergeCell ref="P16:Q16"/>
    <mergeCell ref="R16:S16"/>
    <mergeCell ref="P18:Q18"/>
    <mergeCell ref="R18:S18"/>
    <mergeCell ref="H17:I17"/>
    <mergeCell ref="J17:K17"/>
    <mergeCell ref="L17:M17"/>
    <mergeCell ref="P17:Q17"/>
    <mergeCell ref="R17:S17"/>
    <mergeCell ref="B84:K84"/>
    <mergeCell ref="R20:S20"/>
    <mergeCell ref="W22:X22"/>
    <mergeCell ref="I24:T24"/>
    <mergeCell ref="U24:W24"/>
    <mergeCell ref="B53:G53"/>
    <mergeCell ref="H53:I53"/>
    <mergeCell ref="J53:K53"/>
    <mergeCell ref="B20:G20"/>
    <mergeCell ref="H20:I20"/>
    <mergeCell ref="J20:K20"/>
    <mergeCell ref="L20:M20"/>
    <mergeCell ref="N20:O20"/>
    <mergeCell ref="P20:Q20"/>
    <mergeCell ref="R15:S15"/>
    <mergeCell ref="T14:U14"/>
    <mergeCell ref="X14:Z14"/>
    <mergeCell ref="R14:S14"/>
    <mergeCell ref="B54:K54"/>
    <mergeCell ref="B19:G19"/>
    <mergeCell ref="H19:I19"/>
    <mergeCell ref="J19:K19"/>
    <mergeCell ref="L19:M19"/>
    <mergeCell ref="N19:O19"/>
    <mergeCell ref="P19:Q19"/>
    <mergeCell ref="R19:S19"/>
    <mergeCell ref="H18:I18"/>
    <mergeCell ref="J18:K18"/>
    <mergeCell ref="L18:M18"/>
    <mergeCell ref="N18:O18"/>
    <mergeCell ref="V11:V13"/>
    <mergeCell ref="T19:U19"/>
    <mergeCell ref="X19:Z19"/>
    <mergeCell ref="T20:U20"/>
    <mergeCell ref="X20:Z20"/>
    <mergeCell ref="T18:U18"/>
    <mergeCell ref="T16:U16"/>
    <mergeCell ref="X16:Z16"/>
    <mergeCell ref="T17:U17"/>
    <mergeCell ref="X17:Z17"/>
    <mergeCell ref="X18:Z18"/>
    <mergeCell ref="T15:U15"/>
    <mergeCell ref="X15:Z15"/>
  </mergeCells>
  <printOptions horizontalCentered="1"/>
  <pageMargins left="0.47244094488188981" right="0.23622047244094491" top="0.6692913385826772" bottom="0.74803149606299213" header="0.51181102362204722" footer="0.35433070866141736"/>
  <pageSetup scale="65" orientation="landscape" horizontalDpi="4294967292" verticalDpi="36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CAD13C7FEF446870B69B5736428A6" ma:contentTypeVersion="0" ma:contentTypeDescription="Crear nuevo documento." ma:contentTypeScope="" ma:versionID="1919b7c4a1113c3871ee08ce4f5449a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247C7C5-DE4C-40EA-B9AB-B1DF60FA6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88E1D83-9EAD-4996-ACC5-50BFA337A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CE8E6E-FB48-4FDC-A10E-D855732437F0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COMPARATIVO</vt:lpstr>
      <vt:lpstr>FEBRERO-JUNIO 2021</vt:lpstr>
      <vt:lpstr>AGOSTO-DICIEMBRE 2021</vt:lpstr>
      <vt:lpstr>'AGOSTO-DICIEMBRE 2021'!Área_de_impresión</vt:lpstr>
      <vt:lpstr>COMPARATIVO!Área_de_impresión</vt:lpstr>
      <vt:lpstr>'FEBRERO-JUNIO 2021'!Área_de_impresión</vt:lpstr>
      <vt:lpstr>'AGOSTO-DICIEMBRE 2021'!Títulos_a_imprimir</vt:lpstr>
    </vt:vector>
  </TitlesOfParts>
  <Company>FAM. LOPEZ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LOPEZ FRANCO</dc:creator>
  <cp:lastModifiedBy>Administrativo</cp:lastModifiedBy>
  <cp:lastPrinted>2015-05-05T17:01:27Z</cp:lastPrinted>
  <dcterms:created xsi:type="dcterms:W3CDTF">2000-02-01T00:29:10Z</dcterms:created>
  <dcterms:modified xsi:type="dcterms:W3CDTF">2022-01-31T03:44:47Z</dcterms:modified>
</cp:coreProperties>
</file>