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0" yWindow="0" windowWidth="19200" windowHeight="7455" tabRatio="890"/>
  </bookViews>
  <sheets>
    <sheet name="COMPARATIVO TOTAL" sheetId="6" r:id="rId1"/>
    <sheet name="COMPARATIVO CAMPESTRE" sheetId="5" r:id="rId2"/>
    <sheet name="COMPARATIVO SALAMANCA" sheetId="7" r:id="rId3"/>
    <sheet name="Egresados Preparatorias" sheetId="2" r:id="rId4"/>
  </sheets>
  <definedNames>
    <definedName name="_xlnm._FilterDatabase" localSheetId="2" hidden="1">'COMPARATIVO SALAMANCA'!$A$11:$Z$30</definedName>
    <definedName name="_xlnm.Print_Area" localSheetId="1">'COMPARATIVO CAMPESTRE'!$A$1:$D$71</definedName>
    <definedName name="_xlnm.Print_Area" localSheetId="2">'COMPARATIVO SALAMANCA'!$A$1:$R$27</definedName>
    <definedName name="_xlnm.Print_Area" localSheetId="0">'COMPARATIVO TOTAL'!$A$1:$L$62</definedName>
    <definedName name="_xlnm.Print_Area" localSheetId="3">'Egresados Preparatorias'!$A$1:$K$40</definedName>
  </definedNames>
  <calcPr calcId="162913"/>
</workbook>
</file>

<file path=xl/calcChain.xml><?xml version="1.0" encoding="utf-8"?>
<calcChain xmlns="http://schemas.openxmlformats.org/spreadsheetml/2006/main">
  <c r="AC35" i="7" l="1"/>
  <c r="T25" i="5"/>
  <c r="S25" i="5"/>
  <c r="U35" i="7" l="1"/>
  <c r="T27" i="7"/>
  <c r="S27" i="7"/>
  <c r="R27" i="7"/>
  <c r="Q27" i="7"/>
  <c r="P27" i="7"/>
  <c r="O27" i="7"/>
  <c r="T26" i="7"/>
  <c r="S26" i="7"/>
  <c r="R26" i="7"/>
  <c r="Q26" i="7"/>
  <c r="P26" i="7"/>
  <c r="O26" i="7"/>
  <c r="T25" i="7"/>
  <c r="S25" i="7"/>
  <c r="R25" i="7"/>
  <c r="Q25" i="7"/>
  <c r="P25" i="7"/>
  <c r="O25" i="7"/>
  <c r="T24" i="7"/>
  <c r="S24" i="7"/>
  <c r="R24" i="7"/>
  <c r="Q24" i="7"/>
  <c r="T23" i="7"/>
  <c r="S23" i="7"/>
  <c r="R23" i="7"/>
  <c r="Q23" i="7"/>
  <c r="P23" i="7"/>
  <c r="O23" i="7"/>
  <c r="T22" i="7"/>
  <c r="S22" i="7"/>
  <c r="R22" i="7"/>
  <c r="Q22" i="7"/>
  <c r="P22" i="7"/>
  <c r="O22" i="7"/>
  <c r="T21" i="7"/>
  <c r="S21" i="7"/>
  <c r="R21" i="7"/>
  <c r="Q21" i="7"/>
  <c r="P21" i="7"/>
  <c r="O21" i="7"/>
  <c r="T20" i="7"/>
  <c r="S20" i="7"/>
  <c r="R20" i="7"/>
  <c r="Q20" i="7"/>
  <c r="P20" i="7"/>
  <c r="O20" i="7"/>
  <c r="T19" i="7"/>
  <c r="S19" i="7"/>
  <c r="R19" i="7"/>
  <c r="Q19" i="7"/>
  <c r="P19" i="7"/>
  <c r="O19" i="7"/>
  <c r="T18" i="7"/>
  <c r="S18" i="7"/>
  <c r="R18" i="7"/>
  <c r="Q18" i="7"/>
  <c r="P18" i="7"/>
  <c r="O18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O66" i="5"/>
  <c r="M58" i="5"/>
  <c r="I58" i="5"/>
  <c r="C58" i="5"/>
  <c r="R57" i="5"/>
  <c r="Q57" i="5"/>
  <c r="P57" i="5"/>
  <c r="O57" i="5"/>
  <c r="S57" i="5"/>
  <c r="R56" i="5"/>
  <c r="Q56" i="5"/>
  <c r="P56" i="5"/>
  <c r="O56" i="5"/>
  <c r="S56" i="5"/>
  <c r="R55" i="5"/>
  <c r="Q55" i="5"/>
  <c r="P55" i="5"/>
  <c r="O55" i="5"/>
  <c r="R54" i="5"/>
  <c r="Q54" i="5"/>
  <c r="P54" i="5"/>
  <c r="O54" i="5"/>
  <c r="S54" i="5"/>
  <c r="R53" i="5"/>
  <c r="Q53" i="5"/>
  <c r="P53" i="5"/>
  <c r="O53" i="5"/>
  <c r="S52" i="5"/>
  <c r="R51" i="5"/>
  <c r="Q51" i="5"/>
  <c r="P51" i="5"/>
  <c r="O51" i="5"/>
  <c r="S51" i="5"/>
  <c r="R50" i="5"/>
  <c r="Q50" i="5"/>
  <c r="P50" i="5"/>
  <c r="O50" i="5"/>
  <c r="S50" i="5"/>
  <c r="R49" i="5"/>
  <c r="Q49" i="5"/>
  <c r="P49" i="5"/>
  <c r="O49" i="5"/>
  <c r="R48" i="5"/>
  <c r="Q48" i="5"/>
  <c r="P48" i="5"/>
  <c r="O48" i="5"/>
  <c r="S48" i="5"/>
  <c r="O47" i="5"/>
  <c r="K58" i="5"/>
  <c r="J58" i="5"/>
  <c r="T46" i="5"/>
  <c r="S46" i="5"/>
  <c r="R45" i="5"/>
  <c r="T45" i="5"/>
  <c r="R44" i="5"/>
  <c r="Q44" i="5"/>
  <c r="P44" i="5"/>
  <c r="O44" i="5"/>
  <c r="S44" i="5"/>
  <c r="R43" i="5"/>
  <c r="Q43" i="5"/>
  <c r="P43" i="5"/>
  <c r="O43" i="5"/>
  <c r="S43" i="5"/>
  <c r="R42" i="5"/>
  <c r="Q42" i="5"/>
  <c r="P42" i="5"/>
  <c r="O42" i="5"/>
  <c r="S42" i="5"/>
  <c r="R41" i="5"/>
  <c r="Q41" i="5"/>
  <c r="P41" i="5"/>
  <c r="O41" i="5"/>
  <c r="T41" i="5"/>
  <c r="R40" i="5"/>
  <c r="Q40" i="5"/>
  <c r="P40" i="5"/>
  <c r="O40" i="5"/>
  <c r="S40" i="5"/>
  <c r="R39" i="5"/>
  <c r="Q39" i="5"/>
  <c r="P39" i="5"/>
  <c r="O39" i="5"/>
  <c r="T39" i="5"/>
  <c r="O38" i="5"/>
  <c r="D58" i="5"/>
  <c r="S37" i="5"/>
  <c r="R37" i="5"/>
  <c r="Q37" i="5"/>
  <c r="P37" i="5"/>
  <c r="O37" i="5"/>
  <c r="T37" i="5"/>
  <c r="R36" i="5"/>
  <c r="Q36" i="5"/>
  <c r="P36" i="5"/>
  <c r="O36" i="5"/>
  <c r="R35" i="5"/>
  <c r="Q35" i="5"/>
  <c r="P35" i="5"/>
  <c r="O35" i="5"/>
  <c r="S35" i="5"/>
  <c r="R34" i="5"/>
  <c r="Q34" i="5"/>
  <c r="P34" i="5"/>
  <c r="O34" i="5"/>
  <c r="T34" i="5"/>
  <c r="R33" i="5"/>
  <c r="Q33" i="5"/>
  <c r="P33" i="5"/>
  <c r="O33" i="5"/>
  <c r="S33" i="5"/>
  <c r="R32" i="5"/>
  <c r="Q32" i="5"/>
  <c r="P32" i="5"/>
  <c r="O32" i="5"/>
  <c r="R31" i="5"/>
  <c r="Q31" i="5"/>
  <c r="P31" i="5"/>
  <c r="O31" i="5"/>
  <c r="S31" i="5"/>
  <c r="R30" i="5"/>
  <c r="Q30" i="5"/>
  <c r="P30" i="5"/>
  <c r="O30" i="5"/>
  <c r="T30" i="5"/>
  <c r="R29" i="5"/>
  <c r="Q29" i="5"/>
  <c r="P29" i="5"/>
  <c r="O29" i="5"/>
  <c r="S29" i="5"/>
  <c r="R28" i="5"/>
  <c r="Q28" i="5"/>
  <c r="P28" i="5"/>
  <c r="O28" i="5"/>
  <c r="R27" i="5"/>
  <c r="Q27" i="5"/>
  <c r="P27" i="5"/>
  <c r="O27" i="5"/>
  <c r="S27" i="5"/>
  <c r="R26" i="5"/>
  <c r="Q26" i="5"/>
  <c r="P26" i="5"/>
  <c r="O26" i="5"/>
  <c r="T26" i="5"/>
  <c r="R24" i="5"/>
  <c r="Q24" i="5"/>
  <c r="P24" i="5"/>
  <c r="O24" i="5"/>
  <c r="S24" i="5"/>
  <c r="S23" i="5"/>
  <c r="R23" i="5"/>
  <c r="Q23" i="5"/>
  <c r="P23" i="5"/>
  <c r="O23" i="5"/>
  <c r="R22" i="5"/>
  <c r="Q22" i="5"/>
  <c r="P22" i="5"/>
  <c r="O22" i="5"/>
  <c r="S22" i="5"/>
  <c r="R21" i="5"/>
  <c r="Q21" i="5"/>
  <c r="P21" i="5"/>
  <c r="O21" i="5"/>
  <c r="T21" i="5"/>
  <c r="R20" i="5"/>
  <c r="Q20" i="5"/>
  <c r="P20" i="5"/>
  <c r="O20" i="5"/>
  <c r="S20" i="5"/>
  <c r="R19" i="5"/>
  <c r="Q19" i="5"/>
  <c r="P19" i="5"/>
  <c r="O19" i="5"/>
  <c r="R18" i="5"/>
  <c r="Q18" i="5"/>
  <c r="P18" i="5"/>
  <c r="O18" i="5"/>
  <c r="S18" i="5"/>
  <c r="R17" i="5"/>
  <c r="Q17" i="5"/>
  <c r="P17" i="5"/>
  <c r="O17" i="5"/>
  <c r="T17" i="5"/>
  <c r="R16" i="5"/>
  <c r="Q16" i="5"/>
  <c r="P16" i="5"/>
  <c r="O16" i="5"/>
  <c r="S16" i="5"/>
  <c r="R15" i="5"/>
  <c r="Q15" i="5"/>
  <c r="P15" i="5"/>
  <c r="O15" i="5"/>
  <c r="R14" i="5"/>
  <c r="Q14" i="5"/>
  <c r="P14" i="5"/>
  <c r="O14" i="5"/>
  <c r="S14" i="5"/>
  <c r="R13" i="5"/>
  <c r="Q13" i="5"/>
  <c r="P13" i="5"/>
  <c r="O13" i="5"/>
  <c r="G58" i="5"/>
  <c r="S58" i="5" l="1"/>
  <c r="O58" i="5"/>
  <c r="T43" i="5"/>
  <c r="P58" i="5"/>
  <c r="T49" i="5"/>
  <c r="T53" i="5"/>
  <c r="T55" i="5"/>
  <c r="T57" i="5"/>
  <c r="T15" i="5"/>
  <c r="T19" i="5"/>
  <c r="T23" i="5"/>
  <c r="T28" i="5"/>
  <c r="T32" i="5"/>
  <c r="T36" i="5"/>
  <c r="S39" i="5"/>
  <c r="S41" i="5"/>
  <c r="S49" i="5"/>
  <c r="S53" i="5"/>
  <c r="S55" i="5"/>
  <c r="T40" i="5"/>
  <c r="T42" i="5"/>
  <c r="T44" i="5"/>
  <c r="S45" i="5"/>
  <c r="P47" i="5"/>
  <c r="T48" i="5"/>
  <c r="T50" i="5"/>
  <c r="T51" i="5"/>
  <c r="T52" i="5"/>
  <c r="T54" i="5"/>
  <c r="T56" i="5"/>
  <c r="N58" i="5"/>
  <c r="S13" i="5"/>
  <c r="S15" i="5"/>
  <c r="S17" i="5"/>
  <c r="S19" i="5"/>
  <c r="S21" i="5"/>
  <c r="S26" i="5"/>
  <c r="S28" i="5"/>
  <c r="S30" i="5"/>
  <c r="S32" i="5"/>
  <c r="S34" i="5"/>
  <c r="S36" i="5"/>
  <c r="H58" i="5"/>
  <c r="T14" i="5"/>
  <c r="T16" i="5"/>
  <c r="T22" i="5"/>
  <c r="T24" i="5"/>
  <c r="T27" i="5"/>
  <c r="T29" i="5"/>
  <c r="T31" i="5"/>
  <c r="T33" i="5"/>
  <c r="T35" i="5"/>
  <c r="Q47" i="5"/>
  <c r="T18" i="5"/>
  <c r="T20" i="5"/>
  <c r="P38" i="5"/>
  <c r="T58" i="5" l="1"/>
  <c r="E58" i="5"/>
  <c r="Q58" i="5" s="1"/>
  <c r="Q38" i="5"/>
  <c r="L58" i="5"/>
  <c r="R47" i="5"/>
  <c r="T13" i="5"/>
  <c r="F58" i="5" l="1"/>
  <c r="R38" i="5"/>
  <c r="R58" i="5"/>
  <c r="T47" i="5"/>
  <c r="S47" i="5"/>
  <c r="S38" i="5" l="1"/>
  <c r="T38" i="5"/>
  <c r="H15" i="6" l="1"/>
  <c r="E15" i="6"/>
  <c r="J74" i="6"/>
  <c r="I14" i="6" l="1"/>
  <c r="F14" i="6"/>
  <c r="I13" i="6"/>
  <c r="F13" i="6"/>
  <c r="J72" i="6"/>
  <c r="G72" i="6"/>
  <c r="J71" i="6"/>
  <c r="G71" i="6"/>
  <c r="J70" i="6"/>
  <c r="G70" i="6"/>
  <c r="J69" i="6"/>
  <c r="G69" i="6"/>
  <c r="J68" i="6"/>
  <c r="G68" i="6"/>
  <c r="J67" i="6"/>
  <c r="G67" i="6"/>
  <c r="C28" i="7" l="1"/>
  <c r="D28" i="7"/>
  <c r="I28" i="7"/>
  <c r="T66" i="5"/>
  <c r="K28" i="7" l="1"/>
  <c r="E28" i="7"/>
  <c r="J28" i="7"/>
  <c r="AB35" i="7"/>
  <c r="AA35" i="7"/>
  <c r="AB36" i="7"/>
  <c r="AC36" i="7"/>
  <c r="AA36" i="7"/>
  <c r="Z35" i="7"/>
  <c r="R37" i="7"/>
  <c r="AA37" i="7" s="1"/>
  <c r="S37" i="7"/>
  <c r="T37" i="7"/>
  <c r="I37" i="7"/>
  <c r="J37" i="7"/>
  <c r="K37" i="7"/>
  <c r="S67" i="5"/>
  <c r="T67" i="5"/>
  <c r="S68" i="5"/>
  <c r="T68" i="5"/>
  <c r="S69" i="5"/>
  <c r="T69" i="5"/>
  <c r="S66" i="5"/>
  <c r="M70" i="5"/>
  <c r="N70" i="5"/>
  <c r="G70" i="5"/>
  <c r="H70" i="5"/>
  <c r="S70" i="5" l="1"/>
  <c r="AC37" i="7"/>
  <c r="T70" i="5"/>
  <c r="AB37" i="7"/>
  <c r="L28" i="7"/>
  <c r="F28" i="7"/>
  <c r="Q37" i="7"/>
  <c r="P37" i="7"/>
  <c r="O37" i="7"/>
  <c r="N37" i="7"/>
  <c r="M37" i="7"/>
  <c r="L37" i="7"/>
  <c r="H37" i="7"/>
  <c r="G37" i="7"/>
  <c r="F37" i="7"/>
  <c r="E37" i="7"/>
  <c r="D37" i="7"/>
  <c r="C37" i="7"/>
  <c r="Z36" i="7"/>
  <c r="Y36" i="7"/>
  <c r="X36" i="7"/>
  <c r="W36" i="7"/>
  <c r="V36" i="7"/>
  <c r="U36" i="7"/>
  <c r="Y35" i="7"/>
  <c r="X35" i="7"/>
  <c r="W35" i="7"/>
  <c r="V35" i="7"/>
  <c r="L70" i="5"/>
  <c r="K70" i="5"/>
  <c r="J70" i="5"/>
  <c r="I70" i="5"/>
  <c r="F70" i="5"/>
  <c r="E70" i="5"/>
  <c r="D70" i="5"/>
  <c r="C70" i="5"/>
  <c r="R69" i="5"/>
  <c r="Q69" i="5"/>
  <c r="P69" i="5"/>
  <c r="O69" i="5"/>
  <c r="R68" i="5"/>
  <c r="Q68" i="5"/>
  <c r="P68" i="5"/>
  <c r="O68" i="5"/>
  <c r="R67" i="5"/>
  <c r="Q67" i="5"/>
  <c r="P67" i="5"/>
  <c r="O67" i="5"/>
  <c r="R66" i="5"/>
  <c r="Q66" i="5"/>
  <c r="P66" i="5"/>
  <c r="W37" i="7" l="1"/>
  <c r="G28" i="7"/>
  <c r="H28" i="7"/>
  <c r="M28" i="7"/>
  <c r="N28" i="7"/>
  <c r="U37" i="7"/>
  <c r="Y37" i="7"/>
  <c r="V37" i="7"/>
  <c r="Z37" i="7"/>
  <c r="X37" i="7"/>
  <c r="P28" i="7"/>
  <c r="O28" i="7"/>
  <c r="Q28" i="7"/>
  <c r="R28" i="7"/>
  <c r="O70" i="5"/>
  <c r="Q70" i="5"/>
  <c r="P70" i="5"/>
  <c r="R70" i="5"/>
  <c r="F17" i="2"/>
  <c r="T28" i="7" l="1"/>
  <c r="S28" i="7"/>
  <c r="D17" i="2"/>
  <c r="J75" i="6" l="1"/>
  <c r="G75" i="6"/>
  <c r="I15" i="6" l="1"/>
  <c r="E17" i="2" l="1"/>
  <c r="G74" i="6" l="1"/>
  <c r="J73" i="6" l="1"/>
  <c r="G73" i="6"/>
  <c r="F15" i="6" l="1"/>
</calcChain>
</file>

<file path=xl/sharedStrings.xml><?xml version="1.0" encoding="utf-8"?>
<sst xmlns="http://schemas.openxmlformats.org/spreadsheetml/2006/main" count="226" uniqueCount="110">
  <si>
    <t>TOTAL</t>
  </si>
  <si>
    <t>No.</t>
  </si>
  <si>
    <t>AÑO</t>
  </si>
  <si>
    <t>CAMPUS</t>
  </si>
  <si>
    <t>AMÉRICAS</t>
  </si>
  <si>
    <t>JUAN ALONSO DE TORRES</t>
  </si>
  <si>
    <t>SALAMANCA</t>
  </si>
  <si>
    <t>SAN FRANCISCO DEL RINCÓN</t>
  </si>
  <si>
    <t>Porcentaje de Titulación</t>
  </si>
  <si>
    <t>Egresados</t>
  </si>
  <si>
    <t>Titulados</t>
  </si>
  <si>
    <t>Año</t>
  </si>
  <si>
    <t>Campestre</t>
  </si>
  <si>
    <t>Salamanca</t>
  </si>
  <si>
    <t>Total</t>
  </si>
  <si>
    <t>EGRESO Y TITULACIÓN</t>
  </si>
  <si>
    <t xml:space="preserve">EGRESO </t>
  </si>
  <si>
    <t xml:space="preserve">EGRESO Y TITULACIÓN   </t>
  </si>
  <si>
    <t xml:space="preserve">EGRESO Y TITULACIÓN </t>
  </si>
  <si>
    <t>Nivel</t>
  </si>
  <si>
    <t>Especialidad</t>
  </si>
  <si>
    <t>Maestría</t>
  </si>
  <si>
    <t xml:space="preserve">Doctorado </t>
  </si>
  <si>
    <t>Programa:</t>
  </si>
  <si>
    <t>18-1</t>
  </si>
  <si>
    <t>Porcentaje de titulación</t>
  </si>
  <si>
    <t>18-2</t>
  </si>
  <si>
    <t>19-1</t>
  </si>
  <si>
    <t>19-2</t>
  </si>
  <si>
    <t xml:space="preserve">Lic. En Administración </t>
  </si>
  <si>
    <t xml:space="preserve">Lic. En Contaduría Pública </t>
  </si>
  <si>
    <t>19-3</t>
  </si>
  <si>
    <t>20-1</t>
  </si>
  <si>
    <t>20-2</t>
  </si>
  <si>
    <t>20-3</t>
  </si>
  <si>
    <t>Lic. En Ing. Agrónomo en Producción @</t>
  </si>
  <si>
    <t xml:space="preserve">Lic. En Ciencias de la Comunicación  </t>
  </si>
  <si>
    <t xml:space="preserve">Lic. En Mercadotecnia Estratégica @  </t>
  </si>
  <si>
    <t>Lic. En Criminología y Criminalística  @</t>
  </si>
  <si>
    <t xml:space="preserve">Lic. En Hotelería y Turismo </t>
  </si>
  <si>
    <t xml:space="preserve">Lic. En Administración Turística @ </t>
  </si>
  <si>
    <t>Lic. En Gestión y Operación de Servicios Gastronómicos @</t>
  </si>
  <si>
    <t>Lic. En Ingeniería Electromecánica @</t>
  </si>
  <si>
    <t>Lic. En Ing. En Tecnologías de Información @</t>
  </si>
  <si>
    <t>Lic. En Ing. De Software y Sistemas Computacionales @</t>
  </si>
  <si>
    <t xml:space="preserve">Lic. En Ing. Biomédica @ </t>
  </si>
  <si>
    <t xml:space="preserve">Lic. En Ing. En Tecnologias y Soluciones de Negocio @ </t>
  </si>
  <si>
    <t>Lic. En Odontología @</t>
  </si>
  <si>
    <t>Lic. Odontología (doble titulación)</t>
  </si>
  <si>
    <t>Lic. En Administración de Negocios @</t>
  </si>
  <si>
    <t>Lic. En Negocios Internacionales @</t>
  </si>
  <si>
    <t xml:space="preserve">Lic. En Diseño Industrial </t>
  </si>
  <si>
    <t xml:space="preserve">Lic. En Diseño Gráfico </t>
  </si>
  <si>
    <t xml:space="preserve">Lic. En Diseño Ambiental </t>
  </si>
  <si>
    <t xml:space="preserve">Lic. En Diseño De Modas y Calzado @ </t>
  </si>
  <si>
    <t>Lic. En Diseño Ambiental y de Espacios @</t>
  </si>
  <si>
    <t xml:space="preserve">Lic. En Educación @  </t>
  </si>
  <si>
    <t xml:space="preserve">Lic. En Desarrollo del Capital Humano @  </t>
  </si>
  <si>
    <t>Lic. En Lenguas Modernas @</t>
  </si>
  <si>
    <t>Lic. En Lenguas Modernas e Interculturalidad @</t>
  </si>
  <si>
    <t>Lic. En Psicología @</t>
  </si>
  <si>
    <t>COMPARATIVO DE EGRESO Y TITULACIÓN DE POSGRADO 2019-2021</t>
  </si>
  <si>
    <t>COMPARATIVO DE EGRESO Y TITULACIÓN DE LICENCIATURA SEMESTRAL Y CUATRIMESTRAL 2019-2021</t>
  </si>
  <si>
    <t>COMPARATIVO LICENCIATURA CAMPUS CAMPESTRE 2019-2021</t>
  </si>
  <si>
    <t>COMPARATIVO PROFESIONAL ASOCIADO CAMPUS CAMPESTRE 2019-2021</t>
  </si>
  <si>
    <t>COMPARATIVO LICENCIATURA SEMESTRAL CAMPUS SALAMANCA 2019-2021</t>
  </si>
  <si>
    <t>COMPARATIVO LICENCIATURA CUATRIMESTRAL CAMPUS SALAMANCA 2019-2021</t>
  </si>
  <si>
    <t>COMPARATIVO PREPARATORIAS 2019-2021</t>
  </si>
  <si>
    <t>No. Total de Egresados (acumulados a la fecha)</t>
  </si>
  <si>
    <t>No. Total de Titulados (acumulados a la fecha)</t>
  </si>
  <si>
    <t>21-1</t>
  </si>
  <si>
    <t>21-2</t>
  </si>
  <si>
    <t>21-3</t>
  </si>
  <si>
    <t>No. Total de titulados (acumulados a la fecha)</t>
  </si>
  <si>
    <t>Lic. En Ing. Agrónomo Fitotecnista</t>
  </si>
  <si>
    <t>Lic. En Ing. Agrónomo Zootecnista</t>
  </si>
  <si>
    <t>Lic. En Arquitectura</t>
  </si>
  <si>
    <t>Lic. En Mercadotecnia =</t>
  </si>
  <si>
    <t>Lic. En Derecho</t>
  </si>
  <si>
    <t xml:space="preserve">Lic. En Negocios Turísticos @ </t>
  </si>
  <si>
    <t>Lic. En Ingeniería Civil</t>
  </si>
  <si>
    <t>Lic. En Ingeniería Industrial</t>
  </si>
  <si>
    <t>Lic. En Ingeniería Mecánica y Eléctrica</t>
  </si>
  <si>
    <t>Lic. En Ing. En Computación y Sistemas</t>
  </si>
  <si>
    <t>Lic. En Ing. Electrónica y Telecomunicaciones =</t>
  </si>
  <si>
    <t>Lic. En Cirugía Dental</t>
  </si>
  <si>
    <t>Lic. En Medicina Veterinaria y Zootecnia</t>
  </si>
  <si>
    <t>Lic. En Comercio Internacional</t>
  </si>
  <si>
    <t>Lic. Actuaría @</t>
  </si>
  <si>
    <t>Lic. En Administración de Negocios en Entornos Virtuales @</t>
  </si>
  <si>
    <t>Lic. En Diseño Gráfico Estratégico @</t>
  </si>
  <si>
    <t xml:space="preserve"> =</t>
  </si>
  <si>
    <t xml:space="preserve">Carreras cuya estadística corresponde desde su inicio en sistema solo Egreso, no están capturados todos los dictámenes de titulación en el sistema. </t>
  </si>
  <si>
    <t xml:space="preserve"> @</t>
  </si>
  <si>
    <t>Carreras cuya estadística corresponde desde su inicio en sistema tanto el Egreso como la titulación.</t>
  </si>
  <si>
    <t>Expresión Gráfica Arquitectónica @</t>
  </si>
  <si>
    <t>Supervisión de Obra @</t>
  </si>
  <si>
    <t>Gastronomía @</t>
  </si>
  <si>
    <t>Procesos Agroindustriales @</t>
  </si>
  <si>
    <t>Lic. En Ing. En Computación y Sistemas =</t>
  </si>
  <si>
    <t>Lic. En Ing. En Tecnologias de la Información @</t>
  </si>
  <si>
    <t>Lic. Ingeniería Industrial @</t>
  </si>
  <si>
    <t>Lic. En Comercio Internacional @</t>
  </si>
  <si>
    <t>Lic. En Mercadotecnia @</t>
  </si>
  <si>
    <t>Lic. En Mercadotecnia Estratégica @</t>
  </si>
  <si>
    <t>Lic. Turismo de Negocios y Reuniones @</t>
  </si>
  <si>
    <t>Lic. en Derecho</t>
  </si>
  <si>
    <t>Lic. En Educación @</t>
  </si>
  <si>
    <t>Lic. En Automatización y Control Industrial @</t>
  </si>
  <si>
    <t>Lic. En Entrenamiento Deportivo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</si>
</sst>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2" fillId="0" borderId="0"/>
    <xf numFmtId="9" fontId="5" fillId="0" borderId="0" applyFont="0" applyFill="0" applyBorder="0" applyAlignment="0" applyProtection="0"/>
    <xf numFmtId="0" fontId="5" fillId="0" borderId="0"/>
    <xf numFmtId="9" fontId="17" fillId="0" borderId="0" applyFont="0" applyFill="0" applyBorder="0" applyAlignment="0" applyProtection="0"/>
  </cellStyleXfs>
  <cellXfs count="224">
    <xf numFmtId="0" fontId="0" fillId="0" borderId="0" xfId="0"/>
    <xf numFmtId="0" fontId="8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protection hidden="1"/>
    </xf>
    <xf numFmtId="0" fontId="5" fillId="2" borderId="0" xfId="0" applyFont="1" applyFill="1" applyProtection="1"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11" fillId="2" borderId="0" xfId="0" applyFont="1" applyFill="1" applyAlignment="1" applyProtection="1">
      <protection hidden="1"/>
    </xf>
    <xf numFmtId="0" fontId="13" fillId="5" borderId="25" xfId="0" applyFont="1" applyFill="1" applyBorder="1" applyAlignment="1" applyProtection="1">
      <alignment horizontal="center" vertical="center"/>
      <protection hidden="1"/>
    </xf>
    <xf numFmtId="0" fontId="13" fillId="5" borderId="26" xfId="0" applyFont="1" applyFill="1" applyBorder="1" applyAlignment="1" applyProtection="1">
      <alignment horizontal="center" vertical="center"/>
      <protection hidden="1"/>
    </xf>
    <xf numFmtId="0" fontId="13" fillId="5" borderId="7" xfId="0" applyFont="1" applyFill="1" applyBorder="1" applyAlignment="1" applyProtection="1">
      <alignment horizontal="center"/>
      <protection hidden="1"/>
    </xf>
    <xf numFmtId="0" fontId="13" fillId="5" borderId="23" xfId="0" applyFont="1" applyFill="1" applyBorder="1" applyAlignment="1" applyProtection="1">
      <alignment horizontal="center"/>
      <protection hidden="1"/>
    </xf>
    <xf numFmtId="0" fontId="13" fillId="5" borderId="17" xfId="0" applyFont="1" applyFill="1" applyBorder="1" applyAlignment="1" applyProtection="1">
      <alignment horizontal="center"/>
      <protection hidden="1"/>
    </xf>
    <xf numFmtId="0" fontId="13" fillId="5" borderId="27" xfId="0" applyFont="1" applyFill="1" applyBorder="1" applyAlignment="1" applyProtection="1">
      <alignment horizontal="center" vertical="center"/>
      <protection hidden="1"/>
    </xf>
    <xf numFmtId="0" fontId="13" fillId="5" borderId="28" xfId="0" applyFont="1" applyFill="1" applyBorder="1" applyAlignment="1" applyProtection="1">
      <alignment horizontal="center" vertical="center"/>
      <protection hidden="1"/>
    </xf>
    <xf numFmtId="0" fontId="13" fillId="5" borderId="18" xfId="0" applyFont="1" applyFill="1" applyBorder="1" applyAlignment="1" applyProtection="1">
      <alignment horizontal="center"/>
      <protection hidden="1"/>
    </xf>
    <xf numFmtId="0" fontId="13" fillId="5" borderId="22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center" vertical="center"/>
      <protection hidden="1"/>
    </xf>
    <xf numFmtId="0" fontId="7" fillId="2" borderId="32" xfId="0" applyFont="1" applyFill="1" applyBorder="1" applyAlignment="1" applyProtection="1">
      <alignment horizontal="left" vertical="center"/>
      <protection hidden="1"/>
    </xf>
    <xf numFmtId="0" fontId="5" fillId="2" borderId="35" xfId="0" applyFont="1" applyFill="1" applyBorder="1" applyAlignment="1" applyProtection="1">
      <alignment horizontal="center" vertical="center"/>
      <protection hidden="1"/>
    </xf>
    <xf numFmtId="0" fontId="4" fillId="2" borderId="35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 vertical="center"/>
      <protection hidden="1"/>
    </xf>
    <xf numFmtId="0" fontId="7" fillId="2" borderId="13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center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0" fontId="7" fillId="2" borderId="9" xfId="0" applyFont="1" applyFill="1" applyBorder="1" applyAlignment="1" applyProtection="1">
      <alignment horizontal="left" vertical="center"/>
      <protection hidden="1"/>
    </xf>
    <xf numFmtId="0" fontId="5" fillId="2" borderId="30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14" fillId="4" borderId="22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wrapText="1"/>
      <protection hidden="1"/>
    </xf>
    <xf numFmtId="0" fontId="16" fillId="5" borderId="25" xfId="0" applyFont="1" applyFill="1" applyBorder="1" applyAlignment="1" applyProtection="1">
      <alignment horizontal="center" vertical="center"/>
      <protection hidden="1"/>
    </xf>
    <xf numFmtId="0" fontId="16" fillId="5" borderId="24" xfId="0" applyFont="1" applyFill="1" applyBorder="1" applyAlignment="1" applyProtection="1">
      <alignment horizontal="center"/>
      <protection hidden="1"/>
    </xf>
    <xf numFmtId="0" fontId="16" fillId="5" borderId="43" xfId="0" applyFont="1" applyFill="1" applyBorder="1" applyAlignment="1" applyProtection="1">
      <alignment horizontal="center"/>
      <protection hidden="1"/>
    </xf>
    <xf numFmtId="0" fontId="16" fillId="5" borderId="44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wrapText="1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6" fillId="5" borderId="18" xfId="0" applyFont="1" applyFill="1" applyBorder="1" applyAlignment="1" applyProtection="1">
      <alignment horizontal="center" vertical="center"/>
      <protection hidden="1"/>
    </xf>
    <xf numFmtId="49" fontId="16" fillId="5" borderId="19" xfId="0" applyNumberFormat="1" applyFont="1" applyFill="1" applyBorder="1" applyAlignment="1" applyProtection="1">
      <alignment horizontal="center"/>
      <protection hidden="1"/>
    </xf>
    <xf numFmtId="49" fontId="16" fillId="5" borderId="59" xfId="0" applyNumberFormat="1" applyFont="1" applyFill="1" applyBorder="1" applyAlignment="1" applyProtection="1">
      <alignment horizontal="center"/>
      <protection hidden="1"/>
    </xf>
    <xf numFmtId="49" fontId="16" fillId="5" borderId="5" xfId="0" applyNumberFormat="1" applyFont="1" applyFill="1" applyBorder="1" applyAlignment="1" applyProtection="1">
      <alignment horizontal="center"/>
      <protection hidden="1"/>
    </xf>
    <xf numFmtId="49" fontId="16" fillId="5" borderId="39" xfId="0" applyNumberFormat="1" applyFont="1" applyFill="1" applyBorder="1" applyAlignment="1" applyProtection="1">
      <alignment horizontal="center"/>
      <protection hidden="1"/>
    </xf>
    <xf numFmtId="49" fontId="16" fillId="5" borderId="8" xfId="0" applyNumberFormat="1" applyFont="1" applyFill="1" applyBorder="1" applyAlignment="1" applyProtection="1">
      <alignment horizontal="center"/>
      <protection hidden="1"/>
    </xf>
    <xf numFmtId="49" fontId="16" fillId="5" borderId="48" xfId="0" applyNumberFormat="1" applyFont="1" applyFill="1" applyBorder="1" applyAlignment="1" applyProtection="1">
      <alignment horizontal="center"/>
      <protection hidden="1"/>
    </xf>
    <xf numFmtId="49" fontId="16" fillId="5" borderId="34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2" fillId="0" borderId="55" xfId="0" applyFont="1" applyFill="1" applyBorder="1" applyAlignment="1" applyProtection="1">
      <alignment vertical="center" wrapText="1"/>
      <protection hidden="1"/>
    </xf>
    <xf numFmtId="0" fontId="2" fillId="0" borderId="12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10" fontId="2" fillId="0" borderId="12" xfId="0" applyNumberFormat="1" applyFont="1" applyBorder="1" applyAlignment="1" applyProtection="1">
      <alignment horizontal="center" vertical="center"/>
      <protection hidden="1"/>
    </xf>
    <xf numFmtId="10" fontId="2" fillId="0" borderId="1" xfId="0" applyNumberFormat="1" applyFont="1" applyBorder="1" applyAlignment="1" applyProtection="1">
      <alignment horizontal="center" vertical="center"/>
      <protection hidden="1"/>
    </xf>
    <xf numFmtId="10" fontId="2" fillId="0" borderId="2" xfId="0" applyNumberFormat="1" applyFont="1" applyBorder="1" applyAlignment="1" applyProtection="1">
      <alignment horizontal="center" vertical="center"/>
      <protection hidden="1"/>
    </xf>
    <xf numFmtId="0" fontId="2" fillId="3" borderId="12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10" fontId="2" fillId="3" borderId="12" xfId="0" applyNumberFormat="1" applyFont="1" applyFill="1" applyBorder="1" applyAlignment="1" applyProtection="1">
      <alignment horizontal="center" vertical="center"/>
      <protection hidden="1"/>
    </xf>
    <xf numFmtId="10" fontId="2" fillId="3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63" xfId="0" applyFont="1" applyFill="1" applyBorder="1" applyAlignment="1" applyProtection="1">
      <alignment vertical="center" wrapText="1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52" xfId="0" applyFont="1" applyFill="1" applyBorder="1" applyAlignment="1" applyProtection="1">
      <alignment horizontal="center" vertical="center"/>
      <protection hidden="1"/>
    </xf>
    <xf numFmtId="10" fontId="2" fillId="0" borderId="14" xfId="0" applyNumberFormat="1" applyFont="1" applyBorder="1" applyAlignment="1" applyProtection="1">
      <alignment horizontal="center" vertical="center"/>
      <protection hidden="1"/>
    </xf>
    <xf numFmtId="10" fontId="2" fillId="0" borderId="52" xfId="0" applyNumberFormat="1" applyFont="1" applyBorder="1" applyAlignment="1" applyProtection="1">
      <alignment horizontal="center" vertical="center"/>
      <protection hidden="1"/>
    </xf>
    <xf numFmtId="10" fontId="2" fillId="0" borderId="60" xfId="0" applyNumberFormat="1" applyFont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20" xfId="0" applyFont="1" applyFill="1" applyBorder="1" applyAlignment="1" applyProtection="1">
      <alignment horizontal="center" vertical="center"/>
      <protection hidden="1"/>
    </xf>
    <xf numFmtId="0" fontId="13" fillId="4" borderId="3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13" fillId="4" borderId="17" xfId="0" applyFont="1" applyFill="1" applyBorder="1" applyAlignment="1" applyProtection="1">
      <alignment horizontal="center" vertical="center"/>
      <protection hidden="1"/>
    </xf>
    <xf numFmtId="0" fontId="13" fillId="4" borderId="40" xfId="0" applyFont="1" applyFill="1" applyBorder="1" applyAlignment="1" applyProtection="1">
      <alignment horizontal="center" vertical="center"/>
      <protection hidden="1"/>
    </xf>
    <xf numFmtId="0" fontId="13" fillId="4" borderId="4" xfId="0" applyFont="1" applyFill="1" applyBorder="1" applyAlignment="1" applyProtection="1">
      <alignment horizontal="center" vertical="center"/>
      <protection hidden="1"/>
    </xf>
    <xf numFmtId="10" fontId="13" fillId="4" borderId="20" xfId="0" applyNumberFormat="1" applyFont="1" applyFill="1" applyBorder="1" applyAlignment="1" applyProtection="1">
      <alignment horizontal="center" vertical="center"/>
      <protection hidden="1"/>
    </xf>
    <xf numFmtId="10" fontId="13" fillId="4" borderId="3" xfId="0" applyNumberFormat="1" applyFont="1" applyFill="1" applyBorder="1" applyAlignment="1" applyProtection="1">
      <alignment horizontal="center" vertical="center"/>
      <protection hidden="1"/>
    </xf>
    <xf numFmtId="10" fontId="13" fillId="4" borderId="23" xfId="0" applyNumberFormat="1" applyFont="1" applyFill="1" applyBorder="1" applyAlignment="1" applyProtection="1">
      <alignment horizontal="center" vertical="center"/>
      <protection hidden="1"/>
    </xf>
    <xf numFmtId="10" fontId="13" fillId="4" borderId="17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6" fillId="5" borderId="21" xfId="0" applyFont="1" applyFill="1" applyBorder="1" applyAlignment="1" applyProtection="1">
      <alignment horizontal="center" vertical="center"/>
      <protection hidden="1"/>
    </xf>
    <xf numFmtId="0" fontId="16" fillId="5" borderId="31" xfId="0" applyFont="1" applyFill="1" applyBorder="1" applyAlignment="1" applyProtection="1">
      <alignment horizontal="center" vertical="center"/>
      <protection hidden="1"/>
    </xf>
    <xf numFmtId="49" fontId="16" fillId="5" borderId="45" xfId="0" applyNumberFormat="1" applyFont="1" applyFill="1" applyBorder="1" applyAlignment="1" applyProtection="1">
      <alignment horizontal="center"/>
      <protection hidden="1"/>
    </xf>
    <xf numFmtId="49" fontId="16" fillId="5" borderId="46" xfId="0" applyNumberFormat="1" applyFont="1" applyFill="1" applyBorder="1" applyAlignment="1" applyProtection="1">
      <alignment horizontal="center"/>
      <protection hidden="1"/>
    </xf>
    <xf numFmtId="49" fontId="16" fillId="5" borderId="64" xfId="0" applyNumberFormat="1" applyFont="1" applyFill="1" applyBorder="1" applyAlignment="1" applyProtection="1">
      <alignment horizontal="center"/>
      <protection hidden="1"/>
    </xf>
    <xf numFmtId="49" fontId="16" fillId="5" borderId="54" xfId="0" applyNumberFormat="1" applyFont="1" applyFill="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62" xfId="0" applyFont="1" applyFill="1" applyBorder="1" applyAlignment="1" applyProtection="1">
      <alignment horizontal="center"/>
      <protection hidden="1"/>
    </xf>
    <xf numFmtId="0" fontId="2" fillId="2" borderId="43" xfId="0" applyFont="1" applyFill="1" applyBorder="1" applyAlignment="1" applyProtection="1">
      <alignment horizontal="center"/>
      <protection hidden="1"/>
    </xf>
    <xf numFmtId="0" fontId="2" fillId="2" borderId="61" xfId="0" applyFont="1" applyFill="1" applyBorder="1" applyAlignment="1" applyProtection="1">
      <alignment horizontal="center"/>
      <protection hidden="1"/>
    </xf>
    <xf numFmtId="10" fontId="2" fillId="0" borderId="10" xfId="0" applyNumberFormat="1" applyFont="1" applyBorder="1" applyAlignment="1" applyProtection="1">
      <alignment horizontal="center"/>
      <protection hidden="1"/>
    </xf>
    <xf numFmtId="10" fontId="2" fillId="0" borderId="62" xfId="0" applyNumberFormat="1" applyFont="1" applyBorder="1" applyAlignment="1" applyProtection="1">
      <alignment horizontal="center"/>
      <protection hidden="1"/>
    </xf>
    <xf numFmtId="10" fontId="2" fillId="0" borderId="43" xfId="0" applyNumberFormat="1" applyFont="1" applyBorder="1" applyAlignment="1" applyProtection="1">
      <alignment horizontal="center"/>
      <protection hidden="1"/>
    </xf>
    <xf numFmtId="10" fontId="2" fillId="0" borderId="61" xfId="0" applyNumberFormat="1" applyFont="1" applyBorder="1" applyAlignment="1" applyProtection="1">
      <alignment horizontal="center"/>
      <protection hidden="1"/>
    </xf>
    <xf numFmtId="0" fontId="2" fillId="2" borderId="14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0" fontId="2" fillId="2" borderId="58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  <xf numFmtId="10" fontId="2" fillId="0" borderId="14" xfId="0" applyNumberFormat="1" applyFont="1" applyBorder="1" applyAlignment="1" applyProtection="1">
      <alignment horizontal="center"/>
      <protection hidden="1"/>
    </xf>
    <xf numFmtId="10" fontId="2" fillId="0" borderId="52" xfId="0" applyNumberFormat="1" applyFont="1" applyBorder="1" applyAlignment="1" applyProtection="1">
      <alignment horizontal="center"/>
      <protection hidden="1"/>
    </xf>
    <xf numFmtId="10" fontId="2" fillId="0" borderId="58" xfId="0" applyNumberFormat="1" applyFont="1" applyBorder="1" applyAlignment="1" applyProtection="1">
      <alignment horizontal="center"/>
      <protection hidden="1"/>
    </xf>
    <xf numFmtId="10" fontId="2" fillId="0" borderId="60" xfId="0" applyNumberFormat="1" applyFont="1" applyBorder="1" applyAlignment="1" applyProtection="1">
      <alignment horizontal="center"/>
      <protection hidden="1"/>
    </xf>
    <xf numFmtId="10" fontId="6" fillId="2" borderId="0" xfId="5" applyNumberFormat="1" applyFont="1" applyFill="1" applyAlignment="1" applyProtection="1">
      <alignment horizontal="center"/>
      <protection hidden="1"/>
    </xf>
    <xf numFmtId="10" fontId="5" fillId="2" borderId="0" xfId="5" applyNumberFormat="1" applyFont="1" applyFill="1" applyProtection="1"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5" fillId="5" borderId="21" xfId="0" applyFont="1" applyFill="1" applyBorder="1" applyAlignment="1" applyProtection="1">
      <alignment horizontal="center" vertical="center"/>
      <protection hidden="1"/>
    </xf>
    <xf numFmtId="0" fontId="16" fillId="5" borderId="24" xfId="0" applyFont="1" applyFill="1" applyBorder="1" applyAlignment="1" applyProtection="1">
      <alignment horizontal="center" vertical="center"/>
      <protection hidden="1"/>
    </xf>
    <xf numFmtId="0" fontId="16" fillId="5" borderId="43" xfId="0" applyFont="1" applyFill="1" applyBorder="1" applyAlignment="1" applyProtection="1">
      <alignment horizontal="center" vertical="center"/>
      <protection hidden="1"/>
    </xf>
    <xf numFmtId="0" fontId="16" fillId="5" borderId="44" xfId="0" applyFont="1" applyFill="1" applyBorder="1" applyAlignment="1" applyProtection="1">
      <alignment horizontal="center" vertical="center"/>
      <protection hidden="1"/>
    </xf>
    <xf numFmtId="0" fontId="15" fillId="5" borderId="31" xfId="0" applyFont="1" applyFill="1" applyBorder="1" applyAlignment="1" applyProtection="1">
      <alignment horizontal="center" vertical="center"/>
      <protection hidden="1"/>
    </xf>
    <xf numFmtId="49" fontId="16" fillId="5" borderId="19" xfId="0" applyNumberFormat="1" applyFont="1" applyFill="1" applyBorder="1" applyAlignment="1" applyProtection="1">
      <alignment horizontal="center" vertical="center"/>
      <protection hidden="1"/>
    </xf>
    <xf numFmtId="49" fontId="16" fillId="5" borderId="59" xfId="0" applyNumberFormat="1" applyFont="1" applyFill="1" applyBorder="1" applyAlignment="1" applyProtection="1">
      <alignment horizontal="center" vertical="center"/>
      <protection hidden="1"/>
    </xf>
    <xf numFmtId="49" fontId="16" fillId="5" borderId="5" xfId="0" applyNumberFormat="1" applyFont="1" applyFill="1" applyBorder="1" applyAlignment="1" applyProtection="1">
      <alignment horizontal="center" vertical="center"/>
      <protection hidden="1"/>
    </xf>
    <xf numFmtId="49" fontId="16" fillId="5" borderId="39" xfId="0" applyNumberFormat="1" applyFont="1" applyFill="1" applyBorder="1" applyAlignment="1" applyProtection="1">
      <alignment horizontal="center" vertical="center"/>
      <protection hidden="1"/>
    </xf>
    <xf numFmtId="49" fontId="16" fillId="5" borderId="8" xfId="0" applyNumberFormat="1" applyFont="1" applyFill="1" applyBorder="1" applyAlignment="1" applyProtection="1">
      <alignment horizontal="center" vertical="center"/>
      <protection hidden="1"/>
    </xf>
    <xf numFmtId="49" fontId="16" fillId="5" borderId="48" xfId="0" applyNumberFormat="1" applyFont="1" applyFill="1" applyBorder="1" applyAlignment="1" applyProtection="1">
      <alignment horizontal="center" vertical="center"/>
      <protection hidden="1"/>
    </xf>
    <xf numFmtId="0" fontId="2" fillId="2" borderId="55" xfId="0" applyFont="1" applyFill="1" applyBorder="1" applyAlignment="1" applyProtection="1">
      <alignment vertical="center" wrapText="1"/>
      <protection hidden="1"/>
    </xf>
    <xf numFmtId="0" fontId="2" fillId="0" borderId="50" xfId="0" applyFont="1" applyFill="1" applyBorder="1" applyAlignment="1" applyProtection="1">
      <alignment horizontal="center" vertical="center"/>
      <protection hidden="1"/>
    </xf>
    <xf numFmtId="0" fontId="2" fillId="0" borderId="49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2" fillId="0" borderId="51" xfId="0" applyFont="1" applyFill="1" applyBorder="1" applyAlignment="1" applyProtection="1">
      <alignment horizontal="center" vertical="center"/>
      <protection hidden="1"/>
    </xf>
    <xf numFmtId="10" fontId="2" fillId="0" borderId="50" xfId="0" applyNumberFormat="1" applyFont="1" applyBorder="1" applyAlignment="1" applyProtection="1">
      <alignment horizontal="center" vertical="center"/>
      <protection hidden="1"/>
    </xf>
    <xf numFmtId="10" fontId="2" fillId="0" borderId="49" xfId="0" applyNumberFormat="1" applyFont="1" applyBorder="1" applyAlignment="1" applyProtection="1">
      <alignment horizontal="center" vertical="center"/>
      <protection hidden="1"/>
    </xf>
    <xf numFmtId="10" fontId="2" fillId="0" borderId="49" xfId="0" applyNumberFormat="1" applyFont="1" applyFill="1" applyBorder="1" applyAlignment="1" applyProtection="1">
      <alignment horizontal="center" vertical="center"/>
      <protection hidden="1"/>
    </xf>
    <xf numFmtId="10" fontId="2" fillId="0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2" fillId="0" borderId="41" xfId="0" applyFont="1" applyFill="1" applyBorder="1" applyAlignment="1" applyProtection="1">
      <alignment horizontal="center" vertical="center"/>
      <protection hidden="1"/>
    </xf>
    <xf numFmtId="10" fontId="2" fillId="0" borderId="1" xfId="0" applyNumberFormat="1" applyFont="1" applyFill="1" applyBorder="1" applyAlignment="1" applyProtection="1">
      <alignment horizontal="center" vertical="center"/>
      <protection hidden="1"/>
    </xf>
    <xf numFmtId="10" fontId="2" fillId="0" borderId="2" xfId="0" applyNumberFormat="1" applyFont="1" applyFill="1" applyBorder="1" applyAlignment="1" applyProtection="1">
      <alignment horizontal="center" vertical="center"/>
      <protection hidden="1"/>
    </xf>
    <xf numFmtId="0" fontId="2" fillId="3" borderId="4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10" fontId="2" fillId="2" borderId="12" xfId="0" applyNumberFormat="1" applyFont="1" applyFill="1" applyBorder="1" applyAlignment="1" applyProtection="1">
      <alignment horizontal="center" vertical="center"/>
      <protection hidden="1"/>
    </xf>
    <xf numFmtId="10" fontId="2" fillId="2" borderId="1" xfId="0" applyNumberFormat="1" applyFont="1" applyFill="1" applyBorder="1" applyAlignment="1" applyProtection="1">
      <alignment horizontal="center" vertical="center"/>
      <protection hidden="1"/>
    </xf>
    <xf numFmtId="10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vertical="center" wrapText="1"/>
      <protection hidden="1"/>
    </xf>
    <xf numFmtId="0" fontId="2" fillId="2" borderId="18" xfId="0" applyFont="1" applyFill="1" applyBorder="1" applyAlignment="1" applyProtection="1">
      <alignment vertical="center" wrapText="1"/>
      <protection hidden="1"/>
    </xf>
    <xf numFmtId="0" fontId="2" fillId="0" borderId="60" xfId="0" applyFont="1" applyFill="1" applyBorder="1" applyAlignment="1" applyProtection="1">
      <alignment horizontal="center" vertical="center"/>
      <protection hidden="1"/>
    </xf>
    <xf numFmtId="0" fontId="2" fillId="0" borderId="56" xfId="0" applyFont="1" applyFill="1" applyBorder="1" applyAlignment="1" applyProtection="1">
      <alignment horizontal="center" vertical="center"/>
      <protection hidden="1"/>
    </xf>
    <xf numFmtId="10" fontId="2" fillId="0" borderId="52" xfId="0" applyNumberFormat="1" applyFont="1" applyFill="1" applyBorder="1" applyAlignment="1" applyProtection="1">
      <alignment horizontal="center" vertical="center"/>
      <protection hidden="1"/>
    </xf>
    <xf numFmtId="10" fontId="2" fillId="0" borderId="60" xfId="0" applyNumberFormat="1" applyFont="1" applyFill="1" applyBorder="1" applyAlignment="1" applyProtection="1">
      <alignment horizontal="center" vertical="center"/>
      <protection hidden="1"/>
    </xf>
    <xf numFmtId="0" fontId="13" fillId="4" borderId="22" xfId="0" applyFont="1" applyFill="1" applyBorder="1" applyAlignment="1" applyProtection="1">
      <alignment horizontal="center" vertical="center" wrapText="1"/>
      <protection hidden="1"/>
    </xf>
    <xf numFmtId="0" fontId="13" fillId="4" borderId="53" xfId="0" applyFont="1" applyFill="1" applyBorder="1" applyAlignment="1" applyProtection="1">
      <alignment horizontal="center" vertical="center"/>
      <protection hidden="1"/>
    </xf>
    <xf numFmtId="10" fontId="13" fillId="4" borderId="4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left"/>
      <protection hidden="1"/>
    </xf>
    <xf numFmtId="0" fontId="15" fillId="5" borderId="25" xfId="0" applyFont="1" applyFill="1" applyBorder="1" applyAlignment="1" applyProtection="1">
      <alignment horizontal="center" vertical="center"/>
      <protection hidden="1"/>
    </xf>
    <xf numFmtId="0" fontId="16" fillId="5" borderId="7" xfId="0" applyFont="1" applyFill="1" applyBorder="1" applyAlignment="1" applyProtection="1">
      <alignment horizontal="center"/>
      <protection hidden="1"/>
    </xf>
    <xf numFmtId="0" fontId="16" fillId="5" borderId="23" xfId="0" applyFont="1" applyFill="1" applyBorder="1" applyAlignment="1" applyProtection="1">
      <alignment horizontal="center"/>
      <protection hidden="1"/>
    </xf>
    <xf numFmtId="0" fontId="16" fillId="5" borderId="17" xfId="0" applyFont="1" applyFill="1" applyBorder="1" applyAlignment="1" applyProtection="1">
      <alignment horizontal="center"/>
      <protection hidden="1"/>
    </xf>
    <xf numFmtId="0" fontId="15" fillId="5" borderId="18" xfId="0" applyFont="1" applyFill="1" applyBorder="1" applyAlignment="1" applyProtection="1">
      <alignment horizontal="center" vertical="center"/>
      <protection hidden="1"/>
    </xf>
    <xf numFmtId="49" fontId="16" fillId="5" borderId="3" xfId="0" applyNumberFormat="1" applyFont="1" applyFill="1" applyBorder="1" applyAlignment="1" applyProtection="1">
      <alignment horizontal="center"/>
      <protection hidden="1"/>
    </xf>
    <xf numFmtId="0" fontId="2" fillId="0" borderId="50" xfId="0" applyFont="1" applyBorder="1" applyAlignment="1" applyProtection="1">
      <alignment horizontal="center"/>
      <protection hidden="1"/>
    </xf>
    <xf numFmtId="0" fontId="2" fillId="0" borderId="49" xfId="0" applyFont="1" applyBorder="1" applyAlignment="1" applyProtection="1">
      <alignment horizontal="center"/>
      <protection hidden="1"/>
    </xf>
    <xf numFmtId="0" fontId="2" fillId="0" borderId="51" xfId="0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33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41" xfId="0" applyFont="1" applyBorder="1" applyAlignment="1" applyProtection="1">
      <alignment horizontal="center"/>
      <protection hidden="1"/>
    </xf>
    <xf numFmtId="0" fontId="2" fillId="0" borderId="37" xfId="0" applyFont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10" fontId="2" fillId="0" borderId="12" xfId="0" applyNumberFormat="1" applyFont="1" applyBorder="1" applyAlignment="1" applyProtection="1">
      <alignment horizontal="center"/>
      <protection hidden="1"/>
    </xf>
    <xf numFmtId="10" fontId="2" fillId="0" borderId="1" xfId="0" applyNumberFormat="1" applyFont="1" applyBorder="1" applyAlignment="1" applyProtection="1">
      <alignment horizontal="center"/>
      <protection hidden="1"/>
    </xf>
    <xf numFmtId="10" fontId="2" fillId="0" borderId="37" xfId="0" applyNumberFormat="1" applyFont="1" applyBorder="1" applyAlignment="1" applyProtection="1">
      <alignment horizontal="center"/>
      <protection hidden="1"/>
    </xf>
    <xf numFmtId="10" fontId="2" fillId="0" borderId="2" xfId="0" applyNumberFormat="1" applyFont="1" applyBorder="1" applyAlignment="1" applyProtection="1">
      <alignment horizontal="center"/>
      <protection hidden="1"/>
    </xf>
    <xf numFmtId="0" fontId="2" fillId="0" borderId="57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horizontal="center"/>
      <protection hidden="1"/>
    </xf>
    <xf numFmtId="0" fontId="2" fillId="0" borderId="47" xfId="0" applyFont="1" applyBorder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center"/>
      <protection hidden="1"/>
    </xf>
    <xf numFmtId="0" fontId="2" fillId="0" borderId="9" xfId="0" applyFont="1" applyBorder="1" applyAlignment="1" applyProtection="1">
      <alignment horizontal="center"/>
      <protection hidden="1"/>
    </xf>
    <xf numFmtId="0" fontId="2" fillId="0" borderId="60" xfId="0" applyFont="1" applyBorder="1" applyAlignment="1" applyProtection="1">
      <alignment horizontal="center"/>
      <protection hidden="1"/>
    </xf>
    <xf numFmtId="10" fontId="13" fillId="4" borderId="40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3" fillId="2" borderId="0" xfId="0" applyFont="1" applyFill="1" applyAlignment="1" applyProtection="1">
      <alignment horizontal="left" vertical="center"/>
      <protection hidden="1"/>
    </xf>
    <xf numFmtId="0" fontId="13" fillId="5" borderId="21" xfId="0" applyFont="1" applyFill="1" applyBorder="1" applyAlignment="1" applyProtection="1">
      <alignment horizontal="center" vertical="center"/>
      <protection hidden="1"/>
    </xf>
    <xf numFmtId="0" fontId="14" fillId="5" borderId="7" xfId="0" applyFont="1" applyFill="1" applyBorder="1" applyAlignment="1" applyProtection="1">
      <alignment horizontal="center" vertical="center"/>
      <protection hidden="1"/>
    </xf>
    <xf numFmtId="0" fontId="14" fillId="5" borderId="23" xfId="0" applyFont="1" applyFill="1" applyBorder="1" applyAlignment="1" applyProtection="1">
      <alignment horizontal="center" vertical="center"/>
      <protection hidden="1"/>
    </xf>
    <xf numFmtId="0" fontId="14" fillId="5" borderId="1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3" fillId="5" borderId="18" xfId="0" applyFont="1" applyFill="1" applyBorder="1" applyAlignment="1" applyProtection="1">
      <alignment horizontal="center" vertical="center"/>
      <protection hidden="1"/>
    </xf>
    <xf numFmtId="0" fontId="13" fillId="5" borderId="20" xfId="0" applyFont="1" applyFill="1" applyBorder="1" applyAlignment="1" applyProtection="1">
      <alignment horizontal="center" vertical="center"/>
      <protection hidden="1"/>
    </xf>
    <xf numFmtId="0" fontId="13" fillId="5" borderId="3" xfId="0" applyFont="1" applyFill="1" applyBorder="1" applyAlignment="1" applyProtection="1">
      <alignment horizontal="center" vertical="center"/>
      <protection hidden="1"/>
    </xf>
    <xf numFmtId="0" fontId="13" fillId="5" borderId="4" xfId="0" applyFont="1" applyFill="1" applyBorder="1" applyAlignment="1" applyProtection="1">
      <alignment horizontal="center" vertical="center"/>
      <protection hidden="1"/>
    </xf>
    <xf numFmtId="0" fontId="15" fillId="4" borderId="25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5" fillId="2" borderId="0" xfId="0" applyFont="1" applyFill="1" applyBorder="1" applyProtection="1">
      <protection hidden="1"/>
    </xf>
    <xf numFmtId="0" fontId="15" fillId="4" borderId="55" xfId="0" applyFont="1" applyFill="1" applyBorder="1" applyAlignment="1" applyProtection="1">
      <alignment horizontal="center" vertical="center"/>
      <protection hidden="1"/>
    </xf>
    <xf numFmtId="0" fontId="13" fillId="4" borderId="31" xfId="0" applyFont="1" applyFill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center" vertical="center"/>
      <protection hidden="1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13" fillId="5" borderId="31" xfId="0" applyFont="1" applyFill="1" applyBorder="1" applyAlignment="1" applyProtection="1">
      <alignment horizontal="center" vertical="center"/>
      <protection hidden="1"/>
    </xf>
    <xf numFmtId="0" fontId="13" fillId="5" borderId="29" xfId="0" applyFont="1" applyFill="1" applyBorder="1" applyAlignment="1" applyProtection="1">
      <alignment horizontal="center" vertical="center"/>
      <protection hidden="1"/>
    </xf>
    <xf numFmtId="0" fontId="15" fillId="4" borderId="21" xfId="0" applyFont="1" applyFill="1" applyBorder="1" applyAlignment="1" applyProtection="1">
      <alignment horizontal="center" vertical="center"/>
      <protection hidden="1"/>
    </xf>
    <xf numFmtId="0" fontId="5" fillId="2" borderId="35" xfId="0" applyFont="1" applyFill="1" applyBorder="1" applyAlignment="1" applyProtection="1">
      <alignment vertical="center"/>
      <protection hidden="1"/>
    </xf>
    <xf numFmtId="0" fontId="5" fillId="2" borderId="16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4" fillId="2" borderId="36" xfId="0" applyFont="1" applyFill="1" applyBorder="1" applyAlignment="1" applyProtection="1">
      <alignment horizontal="center" vertical="center"/>
      <protection hidden="1"/>
    </xf>
    <xf numFmtId="0" fontId="15" fillId="4" borderId="29" xfId="0" applyFont="1" applyFill="1" applyBorder="1" applyAlignment="1" applyProtection="1">
      <alignment horizontal="center" vertical="center"/>
      <protection hidden="1"/>
    </xf>
    <xf numFmtId="0" fontId="5" fillId="2" borderId="6" xfId="0" applyFont="1" applyFill="1" applyBorder="1" applyAlignment="1" applyProtection="1">
      <alignment vertical="center"/>
      <protection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15" fillId="4" borderId="31" xfId="0" applyFont="1" applyFill="1" applyBorder="1" applyAlignment="1" applyProtection="1">
      <alignment horizontal="center" vertical="center"/>
      <protection hidden="1"/>
    </xf>
    <xf numFmtId="0" fontId="5" fillId="2" borderId="42" xfId="0" applyFont="1" applyFill="1" applyBorder="1" applyAlignment="1" applyProtection="1">
      <alignment vertical="center"/>
      <protection hidden="1"/>
    </xf>
    <xf numFmtId="0" fontId="5" fillId="2" borderId="19" xfId="0" applyFont="1" applyFill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4" fillId="2" borderId="16" xfId="0" applyFont="1" applyFill="1" applyBorder="1" applyAlignment="1" applyProtection="1">
      <alignment horizontal="center" vertical="center"/>
      <protection hidden="1"/>
    </xf>
    <xf numFmtId="0" fontId="4" fillId="2" borderId="15" xfId="0" applyFont="1" applyFill="1" applyBorder="1" applyAlignment="1" applyProtection="1">
      <alignment horizontal="center" vertical="center"/>
      <protection hidden="1"/>
    </xf>
    <xf numFmtId="0" fontId="4" fillId="2" borderId="12" xfId="0" applyFont="1" applyFill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5" fillId="2" borderId="29" xfId="0" applyFont="1" applyFill="1" applyBorder="1" applyAlignment="1" applyProtection="1">
      <alignment vertical="center"/>
      <protection hidden="1"/>
    </xf>
    <xf numFmtId="0" fontId="4" fillId="2" borderId="19" xfId="0" applyFont="1" applyFill="1" applyBorder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15" fillId="4" borderId="21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15" fillId="4" borderId="29" xfId="0" applyFont="1" applyFill="1" applyBorder="1" applyAlignment="1" applyProtection="1">
      <alignment horizontal="center" vertical="center" wrapText="1"/>
      <protection hidden="1"/>
    </xf>
    <xf numFmtId="0" fontId="15" fillId="4" borderId="31" xfId="0" applyFont="1" applyFill="1" applyBorder="1" applyAlignment="1" applyProtection="1">
      <alignment horizontal="center" vertical="center" wrapText="1"/>
      <protection hidden="1"/>
    </xf>
    <xf numFmtId="0" fontId="5" fillId="2" borderId="31" xfId="0" applyFont="1" applyFill="1" applyBorder="1" applyAlignment="1" applyProtection="1">
      <alignment vertical="center"/>
      <protection hidden="1"/>
    </xf>
  </cellXfs>
  <cellStyles count="6">
    <cellStyle name="Normal" xfId="0" builtinId="0"/>
    <cellStyle name="Normal 2" xfId="2"/>
    <cellStyle name="Normal 3" xfId="4"/>
    <cellStyle name="Normal 4" xfId="1"/>
    <cellStyle name="Porcentaje" xfId="5" builtinId="5"/>
    <cellStyle name="Porcentaje 2" xfId="3"/>
  </cellStyles>
  <dxfs count="0"/>
  <tableStyles count="0" defaultTableStyle="TableStyleMedium9" defaultPivotStyle="PivotStyleLight16"/>
  <colors>
    <mruColors>
      <color rgb="FF6698D0"/>
      <color rgb="FF001E61"/>
      <color rgb="FF9B1C2A"/>
      <color rgb="FFA32037"/>
      <color rgb="FF1A2E3C"/>
      <color rgb="FF9BA9B8"/>
      <color rgb="FFA79466"/>
      <color rgb="FF826B2E"/>
      <color rgb="FF0F3D5C"/>
      <color rgb="FFA48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/>
              <a:t>Comprativo Egresados de Licenciatura</a:t>
            </a:r>
          </a:p>
        </c:rich>
      </c:tx>
      <c:layout>
        <c:manualLayout>
          <c:xMode val="edge"/>
          <c:yMode val="edge"/>
          <c:x val="0.2376078545737339"/>
          <c:y val="3.785376410121462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4111052785068517"/>
          <c:y val="9.7209074492429395E-2"/>
          <c:w val="0.67515397980436886"/>
          <c:h val="0.756600165250039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TOTAL'!$D$12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D53-448C-93CE-A03C3A39AA37}"/>
                </c:ext>
              </c:extLst>
            </c:dLbl>
            <c:dLbl>
              <c:idx val="1"/>
              <c:layout>
                <c:manualLayout>
                  <c:x val="-2.3515579071134627E-3"/>
                  <c:y val="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D53-448C-93CE-A03C3A39AA37}"/>
                </c:ext>
              </c:extLst>
            </c:dLbl>
            <c:dLbl>
              <c:idx val="2"/>
              <c:layout>
                <c:manualLayout>
                  <c:x val="2.3513727450735324E-3"/>
                  <c:y val="1.1142061281337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D53-448C-93CE-A03C3A39A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TOTAL'!$C$13:$C$15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TOTAL'!$D$13:$D$15</c:f>
              <c:numCache>
                <c:formatCode>General</c:formatCode>
                <c:ptCount val="3"/>
                <c:pt idx="0">
                  <c:v>1379</c:v>
                </c:pt>
                <c:pt idx="1">
                  <c:v>1405</c:v>
                </c:pt>
                <c:pt idx="2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53-448C-93CE-A03C3A39AA37}"/>
            </c:ext>
          </c:extLst>
        </c:ser>
        <c:ser>
          <c:idx val="1"/>
          <c:order val="1"/>
          <c:tx>
            <c:strRef>
              <c:f>'COMPARATIVO TOTAL'!$E$12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-4.7031158142269254E-3"/>
                  <c:y val="1.48560817084493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D53-448C-93CE-A03C3A39AA37}"/>
                </c:ext>
              </c:extLst>
            </c:dLbl>
            <c:dLbl>
              <c:idx val="1"/>
              <c:layout>
                <c:manualLayout>
                  <c:x val="0"/>
                  <c:y val="-1.4856081708449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D53-448C-93CE-A03C3A39AA37}"/>
                </c:ext>
              </c:extLst>
            </c:dLbl>
            <c:dLbl>
              <c:idx val="2"/>
              <c:layout>
                <c:manualLayout>
                  <c:x val="0"/>
                  <c:y val="-1.1142061281337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D53-448C-93CE-A03C3A39AA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TOTAL'!$C$13:$C$15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TOTAL'!$E$13:$E$15</c:f>
              <c:numCache>
                <c:formatCode>General</c:formatCode>
                <c:ptCount val="3"/>
                <c:pt idx="0">
                  <c:v>151</c:v>
                </c:pt>
                <c:pt idx="1">
                  <c:v>140</c:v>
                </c:pt>
                <c:pt idx="2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53-448C-93CE-A03C3A39A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344776"/>
        <c:axId val="190345160"/>
      </c:barChart>
      <c:catAx>
        <c:axId val="190344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/>
                  <a:t>Periodo</a:t>
                </a:r>
              </a:p>
            </c:rich>
          </c:tx>
          <c:layout>
            <c:manualLayout>
              <c:xMode val="edge"/>
              <c:yMode val="edge"/>
              <c:x val="0.4485628463108795"/>
              <c:y val="0.915942944457848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345160"/>
        <c:crosses val="autoZero"/>
        <c:auto val="1"/>
        <c:lblAlgn val="ctr"/>
        <c:lblOffset val="100"/>
        <c:noMultiLvlLbl val="0"/>
      </c:catAx>
      <c:valAx>
        <c:axId val="190345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egresados</a:t>
                </a:r>
              </a:p>
            </c:rich>
          </c:tx>
          <c:layout>
            <c:manualLayout>
              <c:xMode val="edge"/>
              <c:yMode val="edge"/>
              <c:x val="8.6758044133373093E-3"/>
              <c:y val="0.2294396069572084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344776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80276523767862795"/>
          <c:y val="0.43154724043895626"/>
          <c:w val="0.18491455234762463"/>
          <c:h val="0.17097478414084041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/>
              <a:t>Comparativo Titulados de Licenciatura 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4814814814814894"/>
          <c:y val="0.13101604278074871"/>
          <c:w val="0.67592592592592593"/>
          <c:h val="0.71390374331550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TOTAL'!$G$12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-2.3515579071134627E-3"/>
                  <c:y val="1.7825311942959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5C-4802-9ADE-9AB592A5B775}"/>
                </c:ext>
              </c:extLst>
            </c:dLbl>
            <c:dLbl>
              <c:idx val="1"/>
              <c:layout>
                <c:manualLayout>
                  <c:x val="0"/>
                  <c:y val="-7.13012477718363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5C-4802-9ADE-9AB592A5B775}"/>
                </c:ext>
              </c:extLst>
            </c:dLbl>
            <c:dLbl>
              <c:idx val="2"/>
              <c:layout>
                <c:manualLayout>
                  <c:x val="-8.6222793874421115E-17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5C-4802-9ADE-9AB592A5B775}"/>
                </c:ext>
              </c:extLst>
            </c:dLbl>
            <c:dLbl>
              <c:idx val="3"/>
              <c:layout>
                <c:manualLayout>
                  <c:x val="8.6222793874421115E-17"/>
                  <c:y val="1.426024955436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5C-4802-9ADE-9AB592A5B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TOTAL'!$C$13:$C$15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TOTAL'!$G$13:$G$15</c:f>
              <c:numCache>
                <c:formatCode>General</c:formatCode>
                <c:ptCount val="3"/>
                <c:pt idx="0">
                  <c:v>1011</c:v>
                </c:pt>
                <c:pt idx="1">
                  <c:v>617</c:v>
                </c:pt>
                <c:pt idx="2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5C-4802-9ADE-9AB592A5B775}"/>
            </c:ext>
          </c:extLst>
        </c:ser>
        <c:ser>
          <c:idx val="1"/>
          <c:order val="1"/>
          <c:tx>
            <c:strRef>
              <c:f>'COMPARATIVO TOTAL'!$H$12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06951871657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5C-4802-9ADE-9AB592A5B775}"/>
                </c:ext>
              </c:extLst>
            </c:dLbl>
            <c:dLbl>
              <c:idx val="1"/>
              <c:layout>
                <c:manualLayout>
                  <c:x val="1.9988242210464435E-3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5C-4802-9ADE-9AB592A5B775}"/>
                </c:ext>
              </c:extLst>
            </c:dLbl>
            <c:dLbl>
              <c:idx val="2"/>
              <c:layout>
                <c:manualLayout>
                  <c:x val="0"/>
                  <c:y val="1.42602495543672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5C-4802-9ADE-9AB592A5B7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'COMPARATIVO TOTAL'!$C$13:$C$15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'COMPARATIVO TOTAL'!$H$13:$H$15</c:f>
              <c:numCache>
                <c:formatCode>General</c:formatCode>
                <c:ptCount val="3"/>
                <c:pt idx="0">
                  <c:v>77</c:v>
                </c:pt>
                <c:pt idx="1">
                  <c:v>58</c:v>
                </c:pt>
                <c:pt idx="2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5C-4802-9ADE-9AB592A5B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704344"/>
        <c:axId val="190704728"/>
      </c:barChart>
      <c:catAx>
        <c:axId val="190704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Periodo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704728"/>
        <c:crosses val="autoZero"/>
        <c:auto val="1"/>
        <c:lblAlgn val="ctr"/>
        <c:lblOffset val="100"/>
        <c:noMultiLvlLbl val="0"/>
      </c:catAx>
      <c:valAx>
        <c:axId val="190704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Cantidad de titulados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90704344"/>
        <c:crosses val="autoZero"/>
        <c:crossBetween val="between"/>
      </c:valAx>
      <c:spPr>
        <a:ln>
          <a:solidFill>
            <a:sysClr val="windowText" lastClr="000000"/>
          </a:solidFill>
        </a:ln>
      </c:spPr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Comparativo Egresados Posgrado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'COMPARATIVO TOTAL'!$E$66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9DE-40AE-9B39-D10054081BE8}"/>
                </c:ext>
              </c:extLst>
            </c:dLbl>
            <c:dLbl>
              <c:idx val="1"/>
              <c:layout>
                <c:manualLayout>
                  <c:x val="-2.1367274530942647E-17"/>
                  <c:y val="1.966568338249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DE-40AE-9B39-D10054081BE8}"/>
                </c:ext>
              </c:extLst>
            </c:dLbl>
            <c:dLbl>
              <c:idx val="2"/>
              <c:layout>
                <c:manualLayout>
                  <c:x val="0"/>
                  <c:y val="-1.1235955056179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DE-40AE-9B39-D10054081BE8}"/>
                </c:ext>
              </c:extLst>
            </c:dLbl>
            <c:dLbl>
              <c:idx val="3"/>
              <c:layout>
                <c:manualLayout>
                  <c:x val="0"/>
                  <c:y val="2.247191011235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DE-40AE-9B39-D10054081BE8}"/>
                </c:ext>
              </c:extLst>
            </c:dLbl>
            <c:dLbl>
              <c:idx val="5"/>
              <c:layout>
                <c:manualLayout>
                  <c:x val="0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DE-40AE-9B39-D10054081BE8}"/>
                </c:ext>
              </c:extLst>
            </c:dLbl>
            <c:dLbl>
              <c:idx val="6"/>
              <c:layout>
                <c:manualLayout>
                  <c:x val="-8.5469098123770586E-17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DE-40AE-9B39-D10054081BE8}"/>
                </c:ext>
              </c:extLst>
            </c:dLbl>
            <c:dLbl>
              <c:idx val="7"/>
              <c:layout>
                <c:manualLayout>
                  <c:x val="2.3310023310022456E-3"/>
                  <c:y val="3.18181466254771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DE-40AE-9B39-D1005408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'COMPARATIVO TOTAL'!$E$67:$E$74</c:f>
              <c:numCache>
                <c:formatCode>General</c:formatCode>
                <c:ptCount val="8"/>
                <c:pt idx="0">
                  <c:v>35</c:v>
                </c:pt>
                <c:pt idx="1">
                  <c:v>748</c:v>
                </c:pt>
                <c:pt idx="2">
                  <c:v>0</c:v>
                </c:pt>
                <c:pt idx="3">
                  <c:v>60</c:v>
                </c:pt>
                <c:pt idx="4">
                  <c:v>613</c:v>
                </c:pt>
                <c:pt idx="5">
                  <c:v>9</c:v>
                </c:pt>
                <c:pt idx="6">
                  <c:v>50</c:v>
                </c:pt>
                <c:pt idx="7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DE-40AE-9B39-D10054081BE8}"/>
            </c:ext>
          </c:extLst>
        </c:ser>
        <c:ser>
          <c:idx val="1"/>
          <c:order val="1"/>
          <c:tx>
            <c:strRef>
              <c:f>'COMPARATIVO TOTAL'!$F$66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DE-40AE-9B39-D10054081BE8}"/>
                </c:ext>
              </c:extLst>
            </c:dLbl>
            <c:dLbl>
              <c:idx val="1"/>
              <c:layout>
                <c:manualLayout>
                  <c:x val="1.1804783143365779E-2"/>
                  <c:y val="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DE-40AE-9B39-D10054081BE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DE-40AE-9B39-D10054081BE8}"/>
                </c:ext>
              </c:extLst>
            </c:dLbl>
            <c:dLbl>
              <c:idx val="4"/>
              <c:layout>
                <c:manualLayout>
                  <c:x val="2.331002331002331E-3"/>
                  <c:y val="7.51322013951795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DE-40AE-9B39-D10054081BE8}"/>
                </c:ext>
              </c:extLst>
            </c:dLbl>
            <c:dLbl>
              <c:idx val="5"/>
              <c:layout>
                <c:manualLayout>
                  <c:x val="1.3986013986013986E-2"/>
                  <c:y val="-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DE-40AE-9B39-D10054081BE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DE-40AE-9B39-D10054081BE8}"/>
                </c:ext>
              </c:extLst>
            </c:dLbl>
            <c:dLbl>
              <c:idx val="7"/>
              <c:layout>
                <c:manualLayout>
                  <c:x val="6.993006993006993E-3"/>
                  <c:y val="2.24719101123594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DE-40AE-9B39-D10054081B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'COMPARATIVO TOTAL'!$F$67:$F$74</c:f>
              <c:numCache>
                <c:formatCode>General</c:formatCode>
                <c:ptCount val="8"/>
                <c:pt idx="0">
                  <c:v>0</c:v>
                </c:pt>
                <c:pt idx="1">
                  <c:v>149</c:v>
                </c:pt>
                <c:pt idx="3">
                  <c:v>0</c:v>
                </c:pt>
                <c:pt idx="4">
                  <c:v>107</c:v>
                </c:pt>
                <c:pt idx="6">
                  <c:v>0</c:v>
                </c:pt>
                <c:pt idx="7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9DE-40AE-9B39-D10054081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95112"/>
        <c:axId val="191195496"/>
      </c:barChart>
      <c:catAx>
        <c:axId val="1911951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91195496"/>
        <c:crosses val="autoZero"/>
        <c:auto val="1"/>
        <c:lblAlgn val="ctr"/>
        <c:lblOffset val="100"/>
        <c:noMultiLvlLbl val="0"/>
      </c:catAx>
      <c:valAx>
        <c:axId val="191195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11951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MX" sz="1000">
                <a:latin typeface="Arial" panose="020B0604020202020204" pitchFamily="34" charset="0"/>
                <a:cs typeface="Arial" panose="020B0604020202020204" pitchFamily="34" charset="0"/>
              </a:rPr>
              <a:t>Comparativo Titulación Posgrado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8945009922540166E-2"/>
          <c:y val="0.14332377527953513"/>
          <c:w val="0.74673525565401888"/>
          <c:h val="0.54211521247705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'COMPARATIVO TOTAL'!$H$66</c:f>
              <c:strCache>
                <c:ptCount val="1"/>
                <c:pt idx="0">
                  <c:v>Campestre</c:v>
                </c:pt>
              </c:strCache>
            </c:strRef>
          </c:tx>
          <c:spPr>
            <a:solidFill>
              <a:srgbClr val="001E6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7282748747315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88-4E93-96DD-C8373F493F00}"/>
                </c:ext>
              </c:extLst>
            </c:dLbl>
            <c:dLbl>
              <c:idx val="2"/>
              <c:layout>
                <c:manualLayout>
                  <c:x val="2.3228803716608595E-3"/>
                  <c:y val="1.9267822736030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88-4E93-96DD-C8373F493F00}"/>
                </c:ext>
              </c:extLst>
            </c:dLbl>
            <c:dLbl>
              <c:idx val="3"/>
              <c:layout>
                <c:manualLayout>
                  <c:x val="0"/>
                  <c:y val="1.1560693641618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88-4E93-96DD-C8373F493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'COMPARATIVO TOTAL'!$H$67:$H$74</c:f>
              <c:numCache>
                <c:formatCode>General</c:formatCode>
                <c:ptCount val="8"/>
                <c:pt idx="0">
                  <c:v>30</c:v>
                </c:pt>
                <c:pt idx="1">
                  <c:v>170</c:v>
                </c:pt>
                <c:pt idx="2">
                  <c:v>5</c:v>
                </c:pt>
                <c:pt idx="3">
                  <c:v>24</c:v>
                </c:pt>
                <c:pt idx="4">
                  <c:v>146</c:v>
                </c:pt>
                <c:pt idx="5">
                  <c:v>3</c:v>
                </c:pt>
                <c:pt idx="6">
                  <c:v>21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88-4E93-96DD-C8373F493F00}"/>
            </c:ext>
          </c:extLst>
        </c:ser>
        <c:ser>
          <c:idx val="1"/>
          <c:order val="1"/>
          <c:tx>
            <c:strRef>
              <c:f>'COMPARATIVO TOTAL'!$I$66</c:f>
              <c:strCache>
                <c:ptCount val="1"/>
                <c:pt idx="0">
                  <c:v>Salamanca</c:v>
                </c:pt>
              </c:strCache>
            </c:strRef>
          </c:tx>
          <c:spPr>
            <a:solidFill>
              <a:srgbClr val="9B1C2A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88-4E93-96DD-C8373F493F00}"/>
                </c:ext>
              </c:extLst>
            </c:dLbl>
            <c:dLbl>
              <c:idx val="1"/>
              <c:layout>
                <c:manualLayout>
                  <c:x val="6.9686411149825784E-3"/>
                  <c:y val="2.03887695856199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88-4E93-96DD-C8373F493F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88-4E93-96DD-C8373F493F00}"/>
                </c:ext>
              </c:extLst>
            </c:dLbl>
            <c:dLbl>
              <c:idx val="5"/>
              <c:layout>
                <c:manualLayout>
                  <c:x val="6.9686411149825784E-3"/>
                  <c:y val="1.1560390211339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688-4E93-96DD-C8373F493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'COMPARATIVO TOTAL'!$C$67:$D$74</c:f>
              <c:multiLvlStrCache>
                <c:ptCount val="8"/>
                <c:lvl>
                  <c:pt idx="0">
                    <c:v>Especialidad</c:v>
                  </c:pt>
                  <c:pt idx="1">
                    <c:v>Maestría</c:v>
                  </c:pt>
                  <c:pt idx="2">
                    <c:v>Doctorado </c:v>
                  </c:pt>
                  <c:pt idx="3">
                    <c:v>Especialidad</c:v>
                  </c:pt>
                  <c:pt idx="4">
                    <c:v>Maestría</c:v>
                  </c:pt>
                  <c:pt idx="5">
                    <c:v>Doctorado </c:v>
                  </c:pt>
                  <c:pt idx="6">
                    <c:v>Especialidad</c:v>
                  </c:pt>
                  <c:pt idx="7">
                    <c:v>Maestría</c:v>
                  </c:pt>
                </c:lvl>
                <c:lvl>
                  <c:pt idx="0">
                    <c:v>2019</c:v>
                  </c:pt>
                  <c:pt idx="3">
                    <c:v>2020</c:v>
                  </c:pt>
                  <c:pt idx="6">
                    <c:v>2021</c:v>
                  </c:pt>
                </c:lvl>
              </c:multiLvlStrCache>
            </c:multiLvlStrRef>
          </c:cat>
          <c:val>
            <c:numRef>
              <c:f>'COMPARATIVO TOTAL'!$I$67:$I$74</c:f>
              <c:numCache>
                <c:formatCode>General</c:formatCode>
                <c:ptCount val="8"/>
                <c:pt idx="0">
                  <c:v>1</c:v>
                </c:pt>
                <c:pt idx="1">
                  <c:v>30</c:v>
                </c:pt>
                <c:pt idx="3">
                  <c:v>0</c:v>
                </c:pt>
                <c:pt idx="4">
                  <c:v>18</c:v>
                </c:pt>
                <c:pt idx="6">
                  <c:v>0</c:v>
                </c:pt>
                <c:pt idx="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688-4E93-96DD-C8373F493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7704"/>
        <c:axId val="191238088"/>
      </c:barChart>
      <c:catAx>
        <c:axId val="191237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MX"/>
          </a:p>
        </c:txPr>
        <c:crossAx val="191238088"/>
        <c:crosses val="autoZero"/>
        <c:auto val="1"/>
        <c:lblAlgn val="ctr"/>
        <c:lblOffset val="100"/>
        <c:noMultiLvlLbl val="0"/>
      </c:catAx>
      <c:valAx>
        <c:axId val="191238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912377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COMPARATIVO DE EGRESO     NIVEL PREPARATORIA</a:t>
            </a:r>
          </a:p>
        </c:rich>
      </c:tx>
      <c:layout>
        <c:manualLayout>
          <c:xMode val="edge"/>
          <c:yMode val="edge"/>
          <c:x val="0.14925394066001491"/>
          <c:y val="3.3707865168539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6578947368529"/>
          <c:y val="0.18539325842696769"/>
          <c:w val="0.85690789473684215"/>
          <c:h val="0.4943820224719103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'Egresados Preparatorias'!$D$12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6698D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7.4211502782931356E-3"/>
                  <c:y val="-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AB2-4F3B-82FF-26553F8D635D}"/>
                </c:ext>
              </c:extLst>
            </c:dLbl>
            <c:dLbl>
              <c:idx val="1"/>
              <c:layout>
                <c:manualLayout>
                  <c:x val="-8.7336244541484712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B2-4F3B-82FF-26553F8D635D}"/>
                </c:ext>
              </c:extLst>
            </c:dLbl>
            <c:dLbl>
              <c:idx val="2"/>
              <c:layout>
                <c:manualLayout>
                  <c:x val="-2.4736100127222089E-3"/>
                  <c:y val="7.49063670411985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B2-4F3B-82FF-26553F8D635D}"/>
                </c:ext>
              </c:extLst>
            </c:dLbl>
            <c:dLbl>
              <c:idx val="3"/>
              <c:layout>
                <c:manualLayout>
                  <c:x val="-7.421059267154818E-3"/>
                  <c:y val="1.49812734082397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B2-4F3B-82FF-26553F8D63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Preparatorias'!$D$13:$D$16</c:f>
              <c:numCache>
                <c:formatCode>General</c:formatCode>
                <c:ptCount val="4"/>
                <c:pt idx="0">
                  <c:v>410</c:v>
                </c:pt>
                <c:pt idx="1">
                  <c:v>454</c:v>
                </c:pt>
                <c:pt idx="2">
                  <c:v>124</c:v>
                </c:pt>
                <c:pt idx="3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B2-4F3B-82FF-26553F8D635D}"/>
            </c:ext>
          </c:extLst>
        </c:ser>
        <c:ser>
          <c:idx val="0"/>
          <c:order val="1"/>
          <c:tx>
            <c:strRef>
              <c:f>'Egresados Preparatorias'!$E$12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1E61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2922898829786015E-7"/>
                  <c:y val="1.4981273408239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B2-4F3B-82FF-26553F8D635D}"/>
                </c:ext>
              </c:extLst>
            </c:dLbl>
            <c:dLbl>
              <c:idx val="1"/>
              <c:layout>
                <c:manualLayout>
                  <c:x val="-2.2922898829786015E-7"/>
                  <c:y val="1.8726591760299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AB2-4F3B-82FF-26553F8D635D}"/>
                </c:ext>
              </c:extLst>
            </c:dLbl>
            <c:dLbl>
              <c:idx val="2"/>
              <c:layout>
                <c:manualLayout>
                  <c:x val="-1.9478084719929489E-7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AB2-4F3B-82FF-26553F8D635D}"/>
                </c:ext>
              </c:extLst>
            </c:dLbl>
            <c:dLbl>
              <c:idx val="3"/>
              <c:layout>
                <c:manualLayout>
                  <c:x val="0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AB2-4F3B-82FF-26553F8D6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Preparatorias'!$E$13:$E$16</c:f>
              <c:numCache>
                <c:formatCode>General</c:formatCode>
                <c:ptCount val="4"/>
                <c:pt idx="0">
                  <c:v>450</c:v>
                </c:pt>
                <c:pt idx="1">
                  <c:v>466</c:v>
                </c:pt>
                <c:pt idx="2">
                  <c:v>126</c:v>
                </c:pt>
                <c:pt idx="3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B2-4F3B-82FF-26553F8D635D}"/>
            </c:ext>
          </c:extLst>
        </c:ser>
        <c:ser>
          <c:idx val="1"/>
          <c:order val="2"/>
          <c:tx>
            <c:strRef>
              <c:f>'Egresados Preparatorias'!$F$12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B1C2A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7.4210592671549247E-3"/>
                  <c:y val="1.4980978501282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AB2-4F3B-82FF-26553F8D635D}"/>
                </c:ext>
              </c:extLst>
            </c:dLbl>
            <c:dLbl>
              <c:idx val="1"/>
              <c:layout>
                <c:manualLayout>
                  <c:x val="7.4211502782931356E-3"/>
                  <c:y val="1.87265917602996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AB2-4F3B-82FF-26553F8D635D}"/>
                </c:ext>
              </c:extLst>
            </c:dLbl>
            <c:dLbl>
              <c:idx val="2"/>
              <c:layout>
                <c:manualLayout>
                  <c:x val="2.473716759431136E-3"/>
                  <c:y val="3.7453183520599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AB2-4F3B-82FF-26553F8D635D}"/>
                </c:ext>
              </c:extLst>
            </c:dLbl>
            <c:dLbl>
              <c:idx val="3"/>
              <c:layout>
                <c:manualLayout>
                  <c:x val="7.4211502782931356E-3"/>
                  <c:y val="1.1235955056179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AB2-4F3B-82FF-26553F8D6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'Egresados Preparatorias'!$C$13:$C$16</c:f>
              <c:strCache>
                <c:ptCount val="4"/>
                <c:pt idx="0">
                  <c:v>AMÉRICAS</c:v>
                </c:pt>
                <c:pt idx="1">
                  <c:v>JUAN ALONSO DE TORRES</c:v>
                </c:pt>
                <c:pt idx="2">
                  <c:v>SALAMANCA</c:v>
                </c:pt>
                <c:pt idx="3">
                  <c:v>SAN FRANCISCO DEL RINCÓN</c:v>
                </c:pt>
              </c:strCache>
            </c:strRef>
          </c:cat>
          <c:val>
            <c:numRef>
              <c:f>'Egresados Preparatorias'!$F$13:$F$16</c:f>
              <c:numCache>
                <c:formatCode>General</c:formatCode>
                <c:ptCount val="4"/>
                <c:pt idx="0">
                  <c:v>398</c:v>
                </c:pt>
                <c:pt idx="1">
                  <c:v>417</c:v>
                </c:pt>
                <c:pt idx="2">
                  <c:v>110</c:v>
                </c:pt>
                <c:pt idx="3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AB2-4F3B-82FF-26553F8D63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9498240"/>
        <c:axId val="189499808"/>
      </c:barChart>
      <c:catAx>
        <c:axId val="18949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Campus</a:t>
                </a:r>
              </a:p>
            </c:rich>
          </c:tx>
          <c:layout>
            <c:manualLayout>
              <c:xMode val="edge"/>
              <c:yMode val="edge"/>
              <c:x val="0.41515203612648854"/>
              <c:y val="0.833333333333333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49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99808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Alumnos egresados</a:t>
                </a:r>
              </a:p>
            </c:rich>
          </c:tx>
          <c:layout>
            <c:manualLayout>
              <c:xMode val="edge"/>
              <c:yMode val="edge"/>
              <c:x val="1.1701654176344839E-2"/>
              <c:y val="0.23350202011265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89498240"/>
        <c:crosses val="autoZero"/>
        <c:crossBetween val="between"/>
        <c:majorUnit val="100"/>
      </c:valAx>
      <c:spPr>
        <a:solidFill>
          <a:srgbClr val="FFFFFF"/>
        </a:solidFill>
        <a:ln w="12700">
          <a:solidFill>
            <a:sysClr val="windowText" lastClr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4312072344668709"/>
          <c:y val="0.89098321979415496"/>
          <c:w val="0.27235037178794208"/>
          <c:h val="5.187531333864165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322" r="0.750000000000003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16</xdr:row>
      <xdr:rowOff>0</xdr:rowOff>
    </xdr:from>
    <xdr:to>
      <xdr:col>8</xdr:col>
      <xdr:colOff>647700</xdr:colOff>
      <xdr:row>37</xdr:row>
      <xdr:rowOff>28575</xdr:rowOff>
    </xdr:to>
    <xdr:graphicFrame macro="">
      <xdr:nvGraphicFramePr>
        <xdr:cNvPr id="1172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323850</xdr:colOff>
      <xdr:row>38</xdr:row>
      <xdr:rowOff>57150</xdr:rowOff>
    </xdr:from>
    <xdr:to>
      <xdr:col>8</xdr:col>
      <xdr:colOff>609600</xdr:colOff>
      <xdr:row>60</xdr:row>
      <xdr:rowOff>57150</xdr:rowOff>
    </xdr:to>
    <xdr:graphicFrame macro="">
      <xdr:nvGraphicFramePr>
        <xdr:cNvPr id="1172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352425</xdr:colOff>
      <xdr:row>76</xdr:row>
      <xdr:rowOff>47625</xdr:rowOff>
    </xdr:from>
    <xdr:to>
      <xdr:col>8</xdr:col>
      <xdr:colOff>685800</xdr:colOff>
      <xdr:row>93</xdr:row>
      <xdr:rowOff>38100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342900</xdr:colOff>
      <xdr:row>94</xdr:row>
      <xdr:rowOff>57150</xdr:rowOff>
    </xdr:from>
    <xdr:to>
      <xdr:col>8</xdr:col>
      <xdr:colOff>695325</xdr:colOff>
      <xdr:row>110</xdr:row>
      <xdr:rowOff>152400</xdr:rowOff>
    </xdr:to>
    <xdr:graphicFrame macro="">
      <xdr:nvGraphicFramePr>
        <xdr:cNvPr id="13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504825</xdr:colOff>
      <xdr:row>7</xdr:row>
      <xdr:rowOff>30861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57150</xdr:colOff>
      <xdr:row>6</xdr:row>
      <xdr:rowOff>135636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333375</xdr:colOff>
      <xdr:row>6</xdr:row>
      <xdr:rowOff>135636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133350</xdr:rowOff>
    </xdr:from>
    <xdr:to>
      <xdr:col>5</xdr:col>
      <xdr:colOff>552450</xdr:colOff>
      <xdr:row>38</xdr:row>
      <xdr:rowOff>123825</xdr:rowOff>
    </xdr:to>
    <xdr:graphicFrame macro="">
      <xdr:nvGraphicFramePr>
        <xdr:cNvPr id="3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219075</xdr:colOff>
      <xdr:row>7</xdr:row>
      <xdr:rowOff>30861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112"/>
  <sheetViews>
    <sheetView showGridLines="0" tabSelected="1" zoomScaleNormal="100" zoomScaleSheetLayoutView="100" workbookViewId="0">
      <selection activeCell="C11" sqref="C11:C12"/>
    </sheetView>
  </sheetViews>
  <sheetFormatPr baseColWidth="10" defaultRowHeight="12.75" x14ac:dyDescent="0.2"/>
  <cols>
    <col min="1" max="1" width="3.28515625" style="4" customWidth="1"/>
    <col min="2" max="2" width="6.140625" style="4" customWidth="1"/>
    <col min="3" max="3" width="13.140625" style="4" customWidth="1"/>
    <col min="4" max="4" width="14.28515625" style="4" customWidth="1"/>
    <col min="5" max="6" width="12.140625" style="4" customWidth="1"/>
    <col min="7" max="7" width="12.42578125" style="4" bestFit="1" customWidth="1"/>
    <col min="8" max="8" width="12.5703125" style="4" bestFit="1" customWidth="1"/>
    <col min="9" max="10" width="11.42578125" style="4"/>
    <col min="11" max="11" width="10.5703125" style="4" customWidth="1"/>
    <col min="12" max="16384" width="11.42578125" style="4"/>
  </cols>
  <sheetData>
    <row r="8" spans="1:10" ht="20.25" customHeight="1" x14ac:dyDescent="0.25">
      <c r="A8" s="176" t="s">
        <v>15</v>
      </c>
      <c r="B8" s="176"/>
      <c r="C8" s="176"/>
      <c r="D8" s="176"/>
    </row>
    <row r="9" spans="1:10" ht="15.75" customHeight="1" x14ac:dyDescent="0.2">
      <c r="A9" s="177" t="s">
        <v>62</v>
      </c>
      <c r="B9" s="2"/>
      <c r="C9" s="2"/>
      <c r="D9" s="2"/>
      <c r="E9" s="2"/>
      <c r="F9" s="2"/>
      <c r="G9" s="2"/>
      <c r="H9" s="2"/>
      <c r="I9" s="2"/>
    </row>
    <row r="10" spans="1:10" ht="8.25" customHeight="1" thickBot="1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10" ht="17.100000000000001" customHeight="1" thickBot="1" x14ac:dyDescent="0.25">
      <c r="A11" s="178"/>
      <c r="B11" s="178"/>
      <c r="C11" s="179" t="s">
        <v>11</v>
      </c>
      <c r="D11" s="180" t="s">
        <v>9</v>
      </c>
      <c r="E11" s="181"/>
      <c r="F11" s="182"/>
      <c r="G11" s="180" t="s">
        <v>10</v>
      </c>
      <c r="H11" s="181"/>
      <c r="I11" s="182"/>
      <c r="J11" s="183"/>
    </row>
    <row r="12" spans="1:10" ht="17.100000000000001" customHeight="1" thickBot="1" x14ac:dyDescent="0.25">
      <c r="A12" s="178"/>
      <c r="B12" s="178"/>
      <c r="C12" s="184"/>
      <c r="D12" s="185" t="s">
        <v>12</v>
      </c>
      <c r="E12" s="186" t="s">
        <v>13</v>
      </c>
      <c r="F12" s="187" t="s">
        <v>14</v>
      </c>
      <c r="G12" s="185" t="s">
        <v>12</v>
      </c>
      <c r="H12" s="186" t="s">
        <v>13</v>
      </c>
      <c r="I12" s="187" t="s">
        <v>14</v>
      </c>
      <c r="J12" s="183"/>
    </row>
    <row r="13" spans="1:10" ht="17.100000000000001" customHeight="1" x14ac:dyDescent="0.2">
      <c r="A13" s="178"/>
      <c r="B13" s="178"/>
      <c r="C13" s="188">
        <v>2019</v>
      </c>
      <c r="D13" s="20">
        <v>1379</v>
      </c>
      <c r="E13" s="189">
        <v>151</v>
      </c>
      <c r="F13" s="190">
        <f>D13+E13</f>
        <v>1530</v>
      </c>
      <c r="G13" s="20">
        <v>1011</v>
      </c>
      <c r="H13" s="189">
        <v>77</v>
      </c>
      <c r="I13" s="190">
        <f>G13+H13</f>
        <v>1088</v>
      </c>
      <c r="J13" s="191"/>
    </row>
    <row r="14" spans="1:10" ht="17.100000000000001" customHeight="1" x14ac:dyDescent="0.2">
      <c r="A14" s="178"/>
      <c r="B14" s="178"/>
      <c r="C14" s="192">
        <v>2020</v>
      </c>
      <c r="D14" s="20">
        <v>1405</v>
      </c>
      <c r="E14" s="189">
        <v>140</v>
      </c>
      <c r="F14" s="190">
        <f>D14+E14</f>
        <v>1545</v>
      </c>
      <c r="G14" s="20">
        <v>617</v>
      </c>
      <c r="H14" s="189">
        <v>58</v>
      </c>
      <c r="I14" s="190">
        <f>G14+H14</f>
        <v>675</v>
      </c>
      <c r="J14" s="191"/>
    </row>
    <row r="15" spans="1:10" ht="17.100000000000001" customHeight="1" thickBot="1" x14ac:dyDescent="0.25">
      <c r="A15" s="178"/>
      <c r="B15" s="178"/>
      <c r="C15" s="193">
        <v>2021</v>
      </c>
      <c r="D15" s="194">
        <v>1448</v>
      </c>
      <c r="E15" s="195">
        <f>103+27</f>
        <v>130</v>
      </c>
      <c r="F15" s="196">
        <f>D15+E15</f>
        <v>1578</v>
      </c>
      <c r="G15" s="194">
        <v>1037</v>
      </c>
      <c r="H15" s="195">
        <f>77+7</f>
        <v>84</v>
      </c>
      <c r="I15" s="196">
        <f>G15+H15</f>
        <v>1121</v>
      </c>
      <c r="J15" s="191"/>
    </row>
    <row r="16" spans="1:10" ht="17.100000000000001" customHeight="1" x14ac:dyDescent="0.2">
      <c r="A16" s="178"/>
      <c r="B16" s="178"/>
      <c r="C16" s="178"/>
      <c r="D16" s="178"/>
      <c r="E16" s="178"/>
      <c r="F16" s="178"/>
      <c r="G16" s="178"/>
      <c r="H16" s="178"/>
      <c r="I16" s="178"/>
    </row>
    <row r="19" ht="12" customHeight="1" x14ac:dyDescent="0.2"/>
    <row r="63" spans="1:9" ht="15.75" x14ac:dyDescent="0.2">
      <c r="A63" s="177" t="s">
        <v>61</v>
      </c>
      <c r="B63" s="2"/>
      <c r="C63" s="2"/>
      <c r="D63" s="2"/>
      <c r="E63" s="2"/>
      <c r="F63" s="2"/>
      <c r="G63" s="2"/>
      <c r="H63" s="2"/>
      <c r="I63" s="2"/>
    </row>
    <row r="64" spans="1:9" ht="8.25" customHeight="1" thickBot="1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10" ht="16.5" thickBot="1" x14ac:dyDescent="0.25">
      <c r="A65" s="178"/>
      <c r="B65" s="178"/>
      <c r="C65" s="179" t="s">
        <v>11</v>
      </c>
      <c r="D65" s="179" t="s">
        <v>19</v>
      </c>
      <c r="E65" s="180" t="s">
        <v>9</v>
      </c>
      <c r="F65" s="181"/>
      <c r="G65" s="182"/>
      <c r="H65" s="180" t="s">
        <v>10</v>
      </c>
      <c r="I65" s="181"/>
      <c r="J65" s="182"/>
    </row>
    <row r="66" spans="1:10" ht="16.5" thickBot="1" x14ac:dyDescent="0.25">
      <c r="A66" s="178"/>
      <c r="B66" s="178"/>
      <c r="C66" s="197"/>
      <c r="D66" s="198"/>
      <c r="E66" s="185" t="s">
        <v>12</v>
      </c>
      <c r="F66" s="186" t="s">
        <v>13</v>
      </c>
      <c r="G66" s="187" t="s">
        <v>14</v>
      </c>
      <c r="H66" s="185" t="s">
        <v>12</v>
      </c>
      <c r="I66" s="186" t="s">
        <v>13</v>
      </c>
      <c r="J66" s="187" t="s">
        <v>14</v>
      </c>
    </row>
    <row r="67" spans="1:10" ht="15.75" x14ac:dyDescent="0.2">
      <c r="A67" s="178"/>
      <c r="B67" s="178"/>
      <c r="C67" s="199">
        <v>2019</v>
      </c>
      <c r="D67" s="200" t="s">
        <v>20</v>
      </c>
      <c r="E67" s="201">
        <v>35</v>
      </c>
      <c r="F67" s="202">
        <v>0</v>
      </c>
      <c r="G67" s="203">
        <f t="shared" ref="G67:G72" si="0">E67+F67</f>
        <v>35</v>
      </c>
      <c r="H67" s="201">
        <v>30</v>
      </c>
      <c r="I67" s="202">
        <v>1</v>
      </c>
      <c r="J67" s="203">
        <f t="shared" ref="J67:J72" si="1">H67+I67</f>
        <v>31</v>
      </c>
    </row>
    <row r="68" spans="1:10" ht="15.75" x14ac:dyDescent="0.2">
      <c r="A68" s="178"/>
      <c r="B68" s="178"/>
      <c r="C68" s="204"/>
      <c r="D68" s="205" t="s">
        <v>21</v>
      </c>
      <c r="E68" s="206">
        <v>748</v>
      </c>
      <c r="F68" s="207">
        <v>149</v>
      </c>
      <c r="G68" s="190">
        <f t="shared" si="0"/>
        <v>897</v>
      </c>
      <c r="H68" s="206">
        <v>170</v>
      </c>
      <c r="I68" s="207">
        <v>30</v>
      </c>
      <c r="J68" s="190">
        <f t="shared" si="1"/>
        <v>200</v>
      </c>
    </row>
    <row r="69" spans="1:10" ht="16.5" thickBot="1" x14ac:dyDescent="0.25">
      <c r="A69" s="178"/>
      <c r="B69" s="178"/>
      <c r="C69" s="208"/>
      <c r="D69" s="209" t="s">
        <v>22</v>
      </c>
      <c r="E69" s="210">
        <v>0</v>
      </c>
      <c r="F69" s="211"/>
      <c r="G69" s="196">
        <f t="shared" si="0"/>
        <v>0</v>
      </c>
      <c r="H69" s="210">
        <v>5</v>
      </c>
      <c r="I69" s="211"/>
      <c r="J69" s="196">
        <f t="shared" si="1"/>
        <v>5</v>
      </c>
    </row>
    <row r="70" spans="1:10" ht="15.75" x14ac:dyDescent="0.2">
      <c r="A70" s="178"/>
      <c r="B70" s="178"/>
      <c r="C70" s="199">
        <v>2020</v>
      </c>
      <c r="D70" s="200" t="s">
        <v>20</v>
      </c>
      <c r="E70" s="212">
        <v>60</v>
      </c>
      <c r="F70" s="213">
        <v>0</v>
      </c>
      <c r="G70" s="203">
        <f t="shared" si="0"/>
        <v>60</v>
      </c>
      <c r="H70" s="212">
        <v>24</v>
      </c>
      <c r="I70" s="213">
        <v>0</v>
      </c>
      <c r="J70" s="203">
        <f t="shared" si="1"/>
        <v>24</v>
      </c>
    </row>
    <row r="71" spans="1:10" ht="15.75" x14ac:dyDescent="0.2">
      <c r="A71" s="178"/>
      <c r="B71" s="178"/>
      <c r="C71" s="204"/>
      <c r="D71" s="205" t="s">
        <v>21</v>
      </c>
      <c r="E71" s="214">
        <v>613</v>
      </c>
      <c r="F71" s="215">
        <v>107</v>
      </c>
      <c r="G71" s="190">
        <f t="shared" si="0"/>
        <v>720</v>
      </c>
      <c r="H71" s="214">
        <v>146</v>
      </c>
      <c r="I71" s="215">
        <v>18</v>
      </c>
      <c r="J71" s="190">
        <f t="shared" si="1"/>
        <v>164</v>
      </c>
    </row>
    <row r="72" spans="1:10" ht="16.5" thickBot="1" x14ac:dyDescent="0.25">
      <c r="A72" s="178"/>
      <c r="B72" s="178"/>
      <c r="C72" s="208"/>
      <c r="D72" s="216" t="s">
        <v>22</v>
      </c>
      <c r="E72" s="217">
        <v>9</v>
      </c>
      <c r="F72" s="218"/>
      <c r="G72" s="196">
        <f t="shared" si="0"/>
        <v>9</v>
      </c>
      <c r="H72" s="217">
        <v>3</v>
      </c>
      <c r="I72" s="218"/>
      <c r="J72" s="196">
        <f t="shared" si="1"/>
        <v>3</v>
      </c>
    </row>
    <row r="73" spans="1:10" ht="15.75" x14ac:dyDescent="0.2">
      <c r="A73" s="178"/>
      <c r="B73" s="178"/>
      <c r="C73" s="219">
        <v>2021</v>
      </c>
      <c r="D73" s="200" t="s">
        <v>20</v>
      </c>
      <c r="E73" s="212">
        <v>50</v>
      </c>
      <c r="F73" s="213">
        <v>0</v>
      </c>
      <c r="G73" s="203">
        <f t="shared" ref="G73:G75" si="2">E73+F73</f>
        <v>50</v>
      </c>
      <c r="H73" s="212">
        <v>21</v>
      </c>
      <c r="I73" s="213">
        <v>0</v>
      </c>
      <c r="J73" s="203">
        <f t="shared" ref="J73:J75" si="3">H73+I73</f>
        <v>21</v>
      </c>
    </row>
    <row r="74" spans="1:10" ht="15" x14ac:dyDescent="0.25">
      <c r="A74" s="220"/>
      <c r="B74" s="220"/>
      <c r="C74" s="221"/>
      <c r="D74" s="205" t="s">
        <v>21</v>
      </c>
      <c r="E74" s="214">
        <v>579</v>
      </c>
      <c r="F74" s="215">
        <v>110</v>
      </c>
      <c r="G74" s="190">
        <f t="shared" si="2"/>
        <v>689</v>
      </c>
      <c r="H74" s="214">
        <v>192</v>
      </c>
      <c r="I74" s="215">
        <v>14</v>
      </c>
      <c r="J74" s="190">
        <f>H74+I74</f>
        <v>206</v>
      </c>
    </row>
    <row r="75" spans="1:10" ht="15.75" thickBot="1" x14ac:dyDescent="0.3">
      <c r="A75" s="220"/>
      <c r="B75" s="220"/>
      <c r="C75" s="222"/>
      <c r="D75" s="223" t="s">
        <v>22</v>
      </c>
      <c r="E75" s="217">
        <v>5</v>
      </c>
      <c r="F75" s="218"/>
      <c r="G75" s="196">
        <f t="shared" si="2"/>
        <v>5</v>
      </c>
      <c r="H75" s="217">
        <v>3</v>
      </c>
      <c r="I75" s="218"/>
      <c r="J75" s="196">
        <f t="shared" si="3"/>
        <v>3</v>
      </c>
    </row>
    <row r="76" spans="1:10" ht="15" x14ac:dyDescent="0.25">
      <c r="A76" s="220"/>
      <c r="B76" s="220"/>
      <c r="C76" s="220"/>
      <c r="D76" s="220"/>
    </row>
    <row r="77" spans="1:10" ht="15" x14ac:dyDescent="0.25">
      <c r="A77" s="220"/>
      <c r="B77" s="220"/>
      <c r="C77" s="220"/>
      <c r="D77" s="220"/>
    </row>
    <row r="78" spans="1:10" ht="15" x14ac:dyDescent="0.25">
      <c r="A78" s="220"/>
      <c r="B78" s="220"/>
      <c r="C78" s="220"/>
      <c r="D78" s="220"/>
    </row>
    <row r="79" spans="1:10" ht="15" x14ac:dyDescent="0.25">
      <c r="A79" s="220"/>
      <c r="B79" s="220"/>
      <c r="C79" s="220"/>
      <c r="D79" s="220"/>
    </row>
    <row r="80" spans="1:10" ht="15" x14ac:dyDescent="0.25">
      <c r="A80" s="220"/>
      <c r="B80" s="220"/>
      <c r="C80" s="220"/>
      <c r="D80" s="220"/>
    </row>
    <row r="81" spans="1:4" ht="15" x14ac:dyDescent="0.25">
      <c r="A81" s="220"/>
      <c r="B81" s="220"/>
      <c r="C81" s="220"/>
      <c r="D81" s="220"/>
    </row>
    <row r="82" spans="1:4" ht="15" x14ac:dyDescent="0.25">
      <c r="A82" s="220"/>
      <c r="B82" s="220"/>
      <c r="C82" s="220"/>
      <c r="D82" s="220"/>
    </row>
    <row r="83" spans="1:4" ht="15" x14ac:dyDescent="0.25">
      <c r="A83" s="220"/>
      <c r="B83" s="220"/>
      <c r="C83" s="220"/>
      <c r="D83" s="220"/>
    </row>
    <row r="84" spans="1:4" ht="15" x14ac:dyDescent="0.25">
      <c r="A84" s="220"/>
      <c r="B84" s="220"/>
      <c r="C84" s="220"/>
      <c r="D84" s="220"/>
    </row>
    <row r="85" spans="1:4" ht="15" x14ac:dyDescent="0.25">
      <c r="A85" s="220"/>
      <c r="B85" s="220"/>
      <c r="C85" s="220"/>
      <c r="D85" s="220"/>
    </row>
    <row r="86" spans="1:4" ht="15" x14ac:dyDescent="0.25">
      <c r="A86" s="220"/>
      <c r="B86" s="220"/>
      <c r="C86" s="220"/>
      <c r="D86" s="220"/>
    </row>
    <row r="87" spans="1:4" ht="15" x14ac:dyDescent="0.25">
      <c r="A87" s="220"/>
      <c r="B87" s="220"/>
      <c r="C87" s="220"/>
      <c r="D87" s="220"/>
    </row>
    <row r="88" spans="1:4" ht="15" x14ac:dyDescent="0.25">
      <c r="A88" s="220"/>
      <c r="B88" s="220"/>
      <c r="C88" s="220"/>
      <c r="D88" s="220"/>
    </row>
    <row r="89" spans="1:4" ht="15" x14ac:dyDescent="0.25">
      <c r="A89" s="220"/>
      <c r="B89" s="220"/>
      <c r="C89" s="220"/>
      <c r="D89" s="220"/>
    </row>
    <row r="90" spans="1:4" ht="15" x14ac:dyDescent="0.25">
      <c r="A90" s="220"/>
      <c r="B90" s="220"/>
      <c r="C90" s="220"/>
      <c r="D90" s="220"/>
    </row>
    <row r="91" spans="1:4" ht="15" x14ac:dyDescent="0.25">
      <c r="A91" s="220"/>
      <c r="B91" s="220"/>
      <c r="C91" s="220"/>
      <c r="D91" s="220"/>
    </row>
    <row r="92" spans="1:4" ht="15" x14ac:dyDescent="0.25">
      <c r="A92" s="220"/>
      <c r="B92" s="220"/>
      <c r="C92" s="220"/>
      <c r="D92" s="220"/>
    </row>
    <row r="93" spans="1:4" ht="15" x14ac:dyDescent="0.25">
      <c r="A93" s="220"/>
      <c r="B93" s="220"/>
      <c r="C93" s="220"/>
      <c r="D93" s="220"/>
    </row>
    <row r="94" spans="1:4" ht="15" x14ac:dyDescent="0.25">
      <c r="A94" s="220"/>
      <c r="B94" s="220"/>
      <c r="C94" s="220"/>
      <c r="D94" s="220"/>
    </row>
    <row r="95" spans="1:4" ht="15" x14ac:dyDescent="0.25">
      <c r="A95" s="220"/>
      <c r="B95" s="220"/>
      <c r="C95" s="220"/>
      <c r="D95" s="220"/>
    </row>
    <row r="96" spans="1:4" ht="15" x14ac:dyDescent="0.25">
      <c r="A96" s="220"/>
      <c r="B96" s="220"/>
      <c r="C96" s="220"/>
      <c r="D96" s="220"/>
    </row>
    <row r="97" spans="1:4" ht="15" x14ac:dyDescent="0.25">
      <c r="A97" s="220"/>
      <c r="B97" s="220"/>
      <c r="C97" s="220"/>
      <c r="D97" s="220"/>
    </row>
    <row r="98" spans="1:4" ht="15" x14ac:dyDescent="0.25">
      <c r="A98" s="220"/>
      <c r="B98" s="220"/>
      <c r="C98" s="220"/>
      <c r="D98" s="220"/>
    </row>
    <row r="99" spans="1:4" ht="15" x14ac:dyDescent="0.25">
      <c r="A99" s="220"/>
      <c r="B99" s="220"/>
      <c r="C99" s="220"/>
      <c r="D99" s="220"/>
    </row>
    <row r="100" spans="1:4" ht="15" x14ac:dyDescent="0.25">
      <c r="A100" s="220"/>
      <c r="B100" s="220"/>
      <c r="C100" s="220"/>
      <c r="D100" s="220"/>
    </row>
    <row r="101" spans="1:4" ht="15" x14ac:dyDescent="0.25">
      <c r="A101" s="220"/>
      <c r="B101" s="220"/>
      <c r="C101" s="220"/>
      <c r="D101" s="220"/>
    </row>
    <row r="102" spans="1:4" ht="15" x14ac:dyDescent="0.25">
      <c r="A102" s="220"/>
      <c r="B102" s="220"/>
      <c r="C102" s="220"/>
      <c r="D102" s="220"/>
    </row>
    <row r="103" spans="1:4" ht="15" x14ac:dyDescent="0.25">
      <c r="A103" s="220"/>
      <c r="B103" s="220"/>
      <c r="C103" s="220"/>
      <c r="D103" s="220"/>
    </row>
    <row r="104" spans="1:4" ht="15" x14ac:dyDescent="0.25">
      <c r="A104" s="220"/>
      <c r="B104" s="220"/>
      <c r="C104" s="220"/>
      <c r="D104" s="220"/>
    </row>
    <row r="105" spans="1:4" ht="15" x14ac:dyDescent="0.25">
      <c r="A105" s="220"/>
      <c r="B105" s="220"/>
      <c r="C105" s="220"/>
      <c r="D105" s="220"/>
    </row>
    <row r="106" spans="1:4" ht="15" x14ac:dyDescent="0.25">
      <c r="A106" s="220"/>
      <c r="B106" s="220"/>
      <c r="C106" s="220"/>
      <c r="D106" s="220"/>
    </row>
    <row r="107" spans="1:4" ht="15" x14ac:dyDescent="0.25">
      <c r="A107" s="220"/>
      <c r="B107" s="220"/>
      <c r="C107" s="220"/>
      <c r="D107" s="220"/>
    </row>
    <row r="108" spans="1:4" ht="15" x14ac:dyDescent="0.25">
      <c r="A108" s="220"/>
      <c r="B108" s="220"/>
      <c r="C108" s="220"/>
      <c r="D108" s="220"/>
    </row>
    <row r="109" spans="1:4" ht="15" x14ac:dyDescent="0.25">
      <c r="A109" s="220"/>
      <c r="B109" s="220"/>
      <c r="C109" s="220"/>
      <c r="D109" s="220"/>
    </row>
    <row r="110" spans="1:4" ht="15" x14ac:dyDescent="0.25">
      <c r="A110" s="220"/>
      <c r="B110" s="220"/>
      <c r="C110" s="220"/>
      <c r="D110" s="220"/>
    </row>
    <row r="111" spans="1:4" ht="15" x14ac:dyDescent="0.25">
      <c r="A111" s="220"/>
      <c r="B111" s="220"/>
      <c r="C111" s="220"/>
      <c r="D111" s="220"/>
    </row>
    <row r="112" spans="1:4" ht="15" x14ac:dyDescent="0.25">
      <c r="A112" s="220"/>
      <c r="B112" s="220"/>
      <c r="C112" s="220"/>
      <c r="D112" s="220"/>
    </row>
  </sheetData>
  <sheetProtection algorithmName="SHA-512" hashValue="Fopf0lZWBBJrwh0EzwnZPRvIhXnST+w4E3xFSC1M/BVpIpkH86CeIxCHwXnGpPBYbVJchLyhI1uJLQOJPu4ZJg==" saltValue="0ejDvnNBn/mTcQJfmCHo7w==" spinCount="100000" sheet="1" objects="1" scenarios="1"/>
  <mergeCells count="12">
    <mergeCell ref="C73:C75"/>
    <mergeCell ref="C67:C69"/>
    <mergeCell ref="A8:D8"/>
    <mergeCell ref="C65:C66"/>
    <mergeCell ref="D65:D66"/>
    <mergeCell ref="E65:G65"/>
    <mergeCell ref="C70:C72"/>
    <mergeCell ref="D11:F11"/>
    <mergeCell ref="G11:I11"/>
    <mergeCell ref="H65:J65"/>
    <mergeCell ref="J11:J12"/>
    <mergeCell ref="C11:C12"/>
  </mergeCells>
  <printOptions horizontalCentered="1" verticalCentered="1"/>
  <pageMargins left="0.27559055118110237" right="0.27559055118110237" top="0.51181102362204722" bottom="0.74803149606299213" header="0.31496062992125984" footer="0.31496062992125984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Z71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1" sqref="B11:B12"/>
    </sheetView>
  </sheetViews>
  <sheetFormatPr baseColWidth="10" defaultRowHeight="13.5" x14ac:dyDescent="0.25"/>
  <cols>
    <col min="1" max="1" width="3.5703125" style="30" customWidth="1"/>
    <col min="2" max="2" width="53.85546875" style="31" customWidth="1"/>
    <col min="3" max="14" width="7.28515625" style="31" customWidth="1"/>
    <col min="15" max="20" width="7.28515625" style="105" customWidth="1"/>
    <col min="21" max="16384" width="11.42578125" style="4"/>
  </cols>
  <sheetData>
    <row r="8" spans="1:20" ht="15.75" customHeight="1" x14ac:dyDescent="0.25">
      <c r="A8" s="1" t="s">
        <v>17</v>
      </c>
      <c r="B8" s="1"/>
      <c r="C8" s="103"/>
      <c r="D8" s="103"/>
      <c r="E8" s="104"/>
      <c r="F8" s="104"/>
      <c r="G8" s="104"/>
      <c r="H8" s="104"/>
      <c r="I8" s="104"/>
      <c r="J8" s="105"/>
      <c r="K8" s="105"/>
      <c r="L8" s="105"/>
      <c r="M8" s="105"/>
      <c r="N8" s="105"/>
    </row>
    <row r="9" spans="1:20" ht="15.75" customHeight="1" x14ac:dyDescent="0.25">
      <c r="A9" s="5" t="s">
        <v>63</v>
      </c>
      <c r="B9" s="2"/>
      <c r="C9" s="103"/>
      <c r="D9" s="103"/>
      <c r="E9" s="106"/>
      <c r="F9" s="106"/>
      <c r="G9" s="106"/>
      <c r="H9" s="106"/>
      <c r="I9" s="106"/>
      <c r="J9" s="105"/>
      <c r="K9" s="105"/>
      <c r="L9" s="105"/>
      <c r="M9" s="105"/>
      <c r="N9" s="105"/>
    </row>
    <row r="10" spans="1:20" ht="9" customHeight="1" thickBot="1" x14ac:dyDescent="0.3"/>
    <row r="11" spans="1:20" x14ac:dyDescent="0.25">
      <c r="B11" s="107" t="s">
        <v>23</v>
      </c>
      <c r="C11" s="108" t="s">
        <v>68</v>
      </c>
      <c r="D11" s="109"/>
      <c r="E11" s="109"/>
      <c r="F11" s="109"/>
      <c r="G11" s="109"/>
      <c r="H11" s="110"/>
      <c r="I11" s="108" t="s">
        <v>69</v>
      </c>
      <c r="J11" s="109"/>
      <c r="K11" s="109"/>
      <c r="L11" s="109"/>
      <c r="M11" s="109"/>
      <c r="N11" s="110"/>
      <c r="O11" s="108" t="s">
        <v>8</v>
      </c>
      <c r="P11" s="109"/>
      <c r="Q11" s="109"/>
      <c r="R11" s="109"/>
      <c r="S11" s="109"/>
      <c r="T11" s="110"/>
    </row>
    <row r="12" spans="1:20" s="47" customFormat="1" thickBot="1" x14ac:dyDescent="0.25">
      <c r="A12" s="38"/>
      <c r="B12" s="111"/>
      <c r="C12" s="112" t="s">
        <v>27</v>
      </c>
      <c r="D12" s="113" t="s">
        <v>28</v>
      </c>
      <c r="E12" s="114" t="s">
        <v>32</v>
      </c>
      <c r="F12" s="115" t="s">
        <v>33</v>
      </c>
      <c r="G12" s="114" t="s">
        <v>70</v>
      </c>
      <c r="H12" s="116" t="s">
        <v>71</v>
      </c>
      <c r="I12" s="117" t="s">
        <v>27</v>
      </c>
      <c r="J12" s="113" t="s">
        <v>28</v>
      </c>
      <c r="K12" s="114" t="s">
        <v>32</v>
      </c>
      <c r="L12" s="115" t="s">
        <v>33</v>
      </c>
      <c r="M12" s="114" t="s">
        <v>70</v>
      </c>
      <c r="N12" s="116" t="s">
        <v>71</v>
      </c>
      <c r="O12" s="112" t="s">
        <v>27</v>
      </c>
      <c r="P12" s="113" t="s">
        <v>28</v>
      </c>
      <c r="Q12" s="114" t="s">
        <v>32</v>
      </c>
      <c r="R12" s="115" t="s">
        <v>33</v>
      </c>
      <c r="S12" s="114" t="s">
        <v>70</v>
      </c>
      <c r="T12" s="116" t="s">
        <v>71</v>
      </c>
    </row>
    <row r="13" spans="1:20" x14ac:dyDescent="0.25">
      <c r="B13" s="118" t="s">
        <v>74</v>
      </c>
      <c r="C13" s="119">
        <v>109</v>
      </c>
      <c r="D13" s="120">
        <v>109</v>
      </c>
      <c r="E13" s="120">
        <v>109</v>
      </c>
      <c r="F13" s="120">
        <v>109</v>
      </c>
      <c r="G13" s="120">
        <v>109</v>
      </c>
      <c r="H13" s="121">
        <v>109</v>
      </c>
      <c r="I13" s="122">
        <v>75</v>
      </c>
      <c r="J13" s="120">
        <v>76</v>
      </c>
      <c r="K13" s="120">
        <v>76</v>
      </c>
      <c r="L13" s="120">
        <v>76</v>
      </c>
      <c r="M13" s="120">
        <v>76</v>
      </c>
      <c r="N13" s="120">
        <v>76</v>
      </c>
      <c r="O13" s="123">
        <f t="shared" ref="O13:T25" si="0">IFERROR(I13/C13,"")</f>
        <v>0.68807339449541283</v>
      </c>
      <c r="P13" s="124">
        <f t="shared" si="0"/>
        <v>0.69724770642201839</v>
      </c>
      <c r="Q13" s="124">
        <f t="shared" si="0"/>
        <v>0.69724770642201839</v>
      </c>
      <c r="R13" s="125">
        <f t="shared" si="0"/>
        <v>0.69724770642201839</v>
      </c>
      <c r="S13" s="125">
        <f t="shared" si="0"/>
        <v>0.69724770642201839</v>
      </c>
      <c r="T13" s="126">
        <f t="shared" si="0"/>
        <v>0.69724770642201839</v>
      </c>
    </row>
    <row r="14" spans="1:20" x14ac:dyDescent="0.25">
      <c r="B14" s="118" t="s">
        <v>75</v>
      </c>
      <c r="C14" s="49">
        <v>99</v>
      </c>
      <c r="D14" s="50">
        <v>99</v>
      </c>
      <c r="E14" s="50">
        <v>99</v>
      </c>
      <c r="F14" s="50">
        <v>99</v>
      </c>
      <c r="G14" s="50">
        <v>99</v>
      </c>
      <c r="H14" s="127">
        <v>99</v>
      </c>
      <c r="I14" s="128">
        <v>78</v>
      </c>
      <c r="J14" s="50">
        <v>78</v>
      </c>
      <c r="K14" s="50">
        <v>78</v>
      </c>
      <c r="L14" s="50">
        <v>78</v>
      </c>
      <c r="M14" s="50">
        <v>78</v>
      </c>
      <c r="N14" s="120">
        <v>79</v>
      </c>
      <c r="O14" s="53">
        <f t="shared" si="0"/>
        <v>0.78787878787878785</v>
      </c>
      <c r="P14" s="54">
        <f t="shared" si="0"/>
        <v>0.78787878787878785</v>
      </c>
      <c r="Q14" s="54">
        <f t="shared" si="0"/>
        <v>0.78787878787878785</v>
      </c>
      <c r="R14" s="129">
        <f t="shared" si="0"/>
        <v>0.78787878787878785</v>
      </c>
      <c r="S14" s="129">
        <f t="shared" si="0"/>
        <v>0.78787878787878785</v>
      </c>
      <c r="T14" s="130">
        <f t="shared" si="0"/>
        <v>0.79797979797979801</v>
      </c>
    </row>
    <row r="15" spans="1:20" x14ac:dyDescent="0.25">
      <c r="B15" s="118" t="s">
        <v>35</v>
      </c>
      <c r="C15" s="49">
        <v>290</v>
      </c>
      <c r="D15" s="50">
        <v>298</v>
      </c>
      <c r="E15" s="50">
        <v>351</v>
      </c>
      <c r="F15" s="50">
        <v>367</v>
      </c>
      <c r="G15" s="50">
        <v>405</v>
      </c>
      <c r="H15" s="127">
        <v>415</v>
      </c>
      <c r="I15" s="128">
        <v>175</v>
      </c>
      <c r="J15" s="50">
        <v>198</v>
      </c>
      <c r="K15" s="50">
        <v>213</v>
      </c>
      <c r="L15" s="50">
        <v>227</v>
      </c>
      <c r="M15" s="50">
        <v>238</v>
      </c>
      <c r="N15" s="120">
        <v>265</v>
      </c>
      <c r="O15" s="53">
        <f t="shared" si="0"/>
        <v>0.60344827586206895</v>
      </c>
      <c r="P15" s="54">
        <f t="shared" si="0"/>
        <v>0.66442953020134232</v>
      </c>
      <c r="Q15" s="54">
        <f t="shared" si="0"/>
        <v>0.60683760683760679</v>
      </c>
      <c r="R15" s="129">
        <f t="shared" si="0"/>
        <v>0.61852861035422346</v>
      </c>
      <c r="S15" s="129">
        <f t="shared" si="0"/>
        <v>0.58765432098765435</v>
      </c>
      <c r="T15" s="130">
        <f t="shared" si="0"/>
        <v>0.63855421686746983</v>
      </c>
    </row>
    <row r="16" spans="1:20" x14ac:dyDescent="0.25">
      <c r="B16" s="118" t="s">
        <v>76</v>
      </c>
      <c r="C16" s="49">
        <v>1246</v>
      </c>
      <c r="D16" s="50">
        <v>1281</v>
      </c>
      <c r="E16" s="50">
        <v>1331</v>
      </c>
      <c r="F16" s="50">
        <v>1346</v>
      </c>
      <c r="G16" s="50">
        <v>1413</v>
      </c>
      <c r="H16" s="127">
        <v>1429</v>
      </c>
      <c r="I16" s="128">
        <v>797</v>
      </c>
      <c r="J16" s="50">
        <v>833</v>
      </c>
      <c r="K16" s="50">
        <v>843</v>
      </c>
      <c r="L16" s="50">
        <v>882</v>
      </c>
      <c r="M16" s="50">
        <v>908</v>
      </c>
      <c r="N16" s="120">
        <v>938</v>
      </c>
      <c r="O16" s="53">
        <f t="shared" si="0"/>
        <v>0.6396468699839486</v>
      </c>
      <c r="P16" s="54">
        <f t="shared" si="0"/>
        <v>0.65027322404371579</v>
      </c>
      <c r="Q16" s="54">
        <f t="shared" si="0"/>
        <v>0.63335837716003007</v>
      </c>
      <c r="R16" s="129">
        <f t="shared" si="0"/>
        <v>0.65527488855869243</v>
      </c>
      <c r="S16" s="129">
        <f t="shared" si="0"/>
        <v>0.64260438782731777</v>
      </c>
      <c r="T16" s="130">
        <f t="shared" si="0"/>
        <v>0.65640307907627715</v>
      </c>
    </row>
    <row r="17" spans="2:20" x14ac:dyDescent="0.25">
      <c r="B17" s="118" t="s">
        <v>36</v>
      </c>
      <c r="C17" s="49">
        <v>2577</v>
      </c>
      <c r="D17" s="50">
        <v>2588</v>
      </c>
      <c r="E17" s="50">
        <v>2646</v>
      </c>
      <c r="F17" s="50">
        <v>2646</v>
      </c>
      <c r="G17" s="50">
        <v>2713</v>
      </c>
      <c r="H17" s="127">
        <v>2713</v>
      </c>
      <c r="I17" s="128">
        <v>1679</v>
      </c>
      <c r="J17" s="50">
        <v>1749</v>
      </c>
      <c r="K17" s="50">
        <v>1762</v>
      </c>
      <c r="L17" s="50">
        <v>1788</v>
      </c>
      <c r="M17" s="50">
        <v>1814</v>
      </c>
      <c r="N17" s="120">
        <v>1855</v>
      </c>
      <c r="O17" s="53">
        <f t="shared" si="0"/>
        <v>0.6515327900659682</v>
      </c>
      <c r="P17" s="54">
        <f t="shared" si="0"/>
        <v>0.67581143740340033</v>
      </c>
      <c r="Q17" s="54">
        <f t="shared" si="0"/>
        <v>0.66591080876795161</v>
      </c>
      <c r="R17" s="129">
        <f t="shared" si="0"/>
        <v>0.67573696145124718</v>
      </c>
      <c r="S17" s="129">
        <f t="shared" si="0"/>
        <v>0.66863251013638036</v>
      </c>
      <c r="T17" s="130">
        <f t="shared" si="0"/>
        <v>0.68374493180980467</v>
      </c>
    </row>
    <row r="18" spans="2:20" x14ac:dyDescent="0.25">
      <c r="B18" s="118" t="s">
        <v>77</v>
      </c>
      <c r="C18" s="49">
        <v>1481</v>
      </c>
      <c r="D18" s="50">
        <v>1482</v>
      </c>
      <c r="E18" s="50">
        <v>1484</v>
      </c>
      <c r="F18" s="50">
        <v>1485</v>
      </c>
      <c r="G18" s="50">
        <v>1485</v>
      </c>
      <c r="H18" s="127">
        <v>1485</v>
      </c>
      <c r="I18" s="128">
        <v>1070</v>
      </c>
      <c r="J18" s="50">
        <v>1079</v>
      </c>
      <c r="K18" s="50">
        <v>1085</v>
      </c>
      <c r="L18" s="50">
        <v>1092</v>
      </c>
      <c r="M18" s="50">
        <v>1096</v>
      </c>
      <c r="N18" s="120">
        <v>1105</v>
      </c>
      <c r="O18" s="53">
        <f t="shared" si="0"/>
        <v>0.72248480756245781</v>
      </c>
      <c r="P18" s="54">
        <f t="shared" si="0"/>
        <v>0.72807017543859653</v>
      </c>
      <c r="Q18" s="54">
        <f t="shared" si="0"/>
        <v>0.73113207547169812</v>
      </c>
      <c r="R18" s="129">
        <f t="shared" si="0"/>
        <v>0.73535353535353531</v>
      </c>
      <c r="S18" s="129">
        <f t="shared" si="0"/>
        <v>0.73804713804713806</v>
      </c>
      <c r="T18" s="130">
        <f t="shared" si="0"/>
        <v>0.74410774410774416</v>
      </c>
    </row>
    <row r="19" spans="2:20" x14ac:dyDescent="0.25">
      <c r="B19" s="118" t="s">
        <v>37</v>
      </c>
      <c r="C19" s="49">
        <v>53</v>
      </c>
      <c r="D19" s="50">
        <v>65</v>
      </c>
      <c r="E19" s="50">
        <v>127</v>
      </c>
      <c r="F19" s="50">
        <v>133</v>
      </c>
      <c r="G19" s="50">
        <v>195</v>
      </c>
      <c r="H19" s="127">
        <v>197</v>
      </c>
      <c r="I19" s="128">
        <v>0</v>
      </c>
      <c r="J19" s="50">
        <v>18</v>
      </c>
      <c r="K19" s="50">
        <v>25</v>
      </c>
      <c r="L19" s="50">
        <v>49</v>
      </c>
      <c r="M19" s="50">
        <v>56</v>
      </c>
      <c r="N19" s="120">
        <v>69</v>
      </c>
      <c r="O19" s="53">
        <f t="shared" si="0"/>
        <v>0</v>
      </c>
      <c r="P19" s="54">
        <f t="shared" si="0"/>
        <v>0.27692307692307694</v>
      </c>
      <c r="Q19" s="54">
        <f t="shared" si="0"/>
        <v>0.19685039370078741</v>
      </c>
      <c r="R19" s="129">
        <f t="shared" si="0"/>
        <v>0.36842105263157893</v>
      </c>
      <c r="S19" s="129">
        <f t="shared" si="0"/>
        <v>0.28717948717948716</v>
      </c>
      <c r="T19" s="130">
        <f t="shared" si="0"/>
        <v>0.35025380710659898</v>
      </c>
    </row>
    <row r="20" spans="2:20" x14ac:dyDescent="0.25">
      <c r="B20" s="118" t="s">
        <v>78</v>
      </c>
      <c r="C20" s="49">
        <v>3332</v>
      </c>
      <c r="D20" s="50">
        <v>3432</v>
      </c>
      <c r="E20" s="50">
        <v>3446</v>
      </c>
      <c r="F20" s="50">
        <v>3550</v>
      </c>
      <c r="G20" s="50">
        <v>3578</v>
      </c>
      <c r="H20" s="127">
        <v>3650</v>
      </c>
      <c r="I20" s="128">
        <v>2605</v>
      </c>
      <c r="J20" s="50">
        <v>2680</v>
      </c>
      <c r="K20" s="50">
        <v>2712</v>
      </c>
      <c r="L20" s="50">
        <v>2729</v>
      </c>
      <c r="M20" s="50">
        <v>2781</v>
      </c>
      <c r="N20" s="120">
        <v>2851</v>
      </c>
      <c r="O20" s="53">
        <f t="shared" si="0"/>
        <v>0.78181272509003596</v>
      </c>
      <c r="P20" s="54">
        <f t="shared" si="0"/>
        <v>0.78088578088578087</v>
      </c>
      <c r="Q20" s="54">
        <f t="shared" si="0"/>
        <v>0.78699941961694719</v>
      </c>
      <c r="R20" s="129">
        <f t="shared" si="0"/>
        <v>0.76873239436619722</v>
      </c>
      <c r="S20" s="129">
        <f t="shared" si="0"/>
        <v>0.77724986025712683</v>
      </c>
      <c r="T20" s="130">
        <f t="shared" si="0"/>
        <v>0.78109589041095895</v>
      </c>
    </row>
    <row r="21" spans="2:20" x14ac:dyDescent="0.25">
      <c r="B21" s="118" t="s">
        <v>38</v>
      </c>
      <c r="C21" s="49">
        <v>242</v>
      </c>
      <c r="D21" s="50">
        <v>261</v>
      </c>
      <c r="E21" s="50">
        <v>266</v>
      </c>
      <c r="F21" s="50">
        <v>289</v>
      </c>
      <c r="G21" s="50">
        <v>289</v>
      </c>
      <c r="H21" s="127">
        <v>312</v>
      </c>
      <c r="I21" s="128">
        <v>196</v>
      </c>
      <c r="J21" s="50">
        <v>204</v>
      </c>
      <c r="K21" s="50">
        <v>212</v>
      </c>
      <c r="L21" s="50">
        <v>215</v>
      </c>
      <c r="M21" s="50">
        <v>216</v>
      </c>
      <c r="N21" s="120">
        <v>227</v>
      </c>
      <c r="O21" s="53">
        <f t="shared" si="0"/>
        <v>0.80991735537190079</v>
      </c>
      <c r="P21" s="54">
        <f t="shared" si="0"/>
        <v>0.7816091954022989</v>
      </c>
      <c r="Q21" s="54">
        <f t="shared" si="0"/>
        <v>0.79699248120300747</v>
      </c>
      <c r="R21" s="129">
        <f t="shared" si="0"/>
        <v>0.74394463667820065</v>
      </c>
      <c r="S21" s="129">
        <f t="shared" si="0"/>
        <v>0.74740484429065746</v>
      </c>
      <c r="T21" s="130">
        <f t="shared" si="0"/>
        <v>0.72756410256410253</v>
      </c>
    </row>
    <row r="22" spans="2:20" x14ac:dyDescent="0.25">
      <c r="B22" s="118" t="s">
        <v>39</v>
      </c>
      <c r="C22" s="49">
        <v>1140</v>
      </c>
      <c r="D22" s="50">
        <v>1140</v>
      </c>
      <c r="E22" s="50">
        <v>1140</v>
      </c>
      <c r="F22" s="50">
        <v>1140</v>
      </c>
      <c r="G22" s="50">
        <v>1140</v>
      </c>
      <c r="H22" s="127">
        <v>1140</v>
      </c>
      <c r="I22" s="128">
        <v>838</v>
      </c>
      <c r="J22" s="50">
        <v>838</v>
      </c>
      <c r="K22" s="50">
        <v>839</v>
      </c>
      <c r="L22" s="50">
        <v>839</v>
      </c>
      <c r="M22" s="50">
        <v>839</v>
      </c>
      <c r="N22" s="120">
        <v>839</v>
      </c>
      <c r="O22" s="53">
        <f t="shared" si="0"/>
        <v>0.73508771929824557</v>
      </c>
      <c r="P22" s="54">
        <f t="shared" si="0"/>
        <v>0.73508771929824557</v>
      </c>
      <c r="Q22" s="54">
        <f t="shared" si="0"/>
        <v>0.73596491228070171</v>
      </c>
      <c r="R22" s="129">
        <f t="shared" si="0"/>
        <v>0.73596491228070171</v>
      </c>
      <c r="S22" s="129">
        <f t="shared" si="0"/>
        <v>0.73596491228070171</v>
      </c>
      <c r="T22" s="130">
        <f t="shared" si="0"/>
        <v>0.73596491228070171</v>
      </c>
    </row>
    <row r="23" spans="2:20" x14ac:dyDescent="0.25">
      <c r="B23" s="118" t="s">
        <v>40</v>
      </c>
      <c r="C23" s="49">
        <v>938</v>
      </c>
      <c r="D23" s="50">
        <v>940</v>
      </c>
      <c r="E23" s="50">
        <v>970</v>
      </c>
      <c r="F23" s="50">
        <v>971</v>
      </c>
      <c r="G23" s="50">
        <v>972</v>
      </c>
      <c r="H23" s="127">
        <v>973</v>
      </c>
      <c r="I23" s="128">
        <v>722</v>
      </c>
      <c r="J23" s="50">
        <v>749</v>
      </c>
      <c r="K23" s="50">
        <v>755</v>
      </c>
      <c r="L23" s="50">
        <v>760</v>
      </c>
      <c r="M23" s="50">
        <v>773</v>
      </c>
      <c r="N23" s="120">
        <v>778</v>
      </c>
      <c r="O23" s="53">
        <f t="shared" si="0"/>
        <v>0.76972281449893387</v>
      </c>
      <c r="P23" s="54">
        <f t="shared" si="0"/>
        <v>0.79680851063829783</v>
      </c>
      <c r="Q23" s="54">
        <f t="shared" si="0"/>
        <v>0.77835051546391754</v>
      </c>
      <c r="R23" s="129">
        <f t="shared" si="0"/>
        <v>0.78269824922760045</v>
      </c>
      <c r="S23" s="129">
        <f t="shared" si="0"/>
        <v>0.79526748971193417</v>
      </c>
      <c r="T23" s="130">
        <f t="shared" si="0"/>
        <v>0.79958890030832475</v>
      </c>
    </row>
    <row r="24" spans="2:20" x14ac:dyDescent="0.25">
      <c r="B24" s="118" t="s">
        <v>41</v>
      </c>
      <c r="C24" s="49">
        <v>182</v>
      </c>
      <c r="D24" s="50">
        <v>183</v>
      </c>
      <c r="E24" s="50">
        <v>223</v>
      </c>
      <c r="F24" s="50">
        <v>227</v>
      </c>
      <c r="G24" s="50">
        <v>273</v>
      </c>
      <c r="H24" s="127">
        <v>279</v>
      </c>
      <c r="I24" s="128">
        <v>50</v>
      </c>
      <c r="J24" s="50">
        <v>81</v>
      </c>
      <c r="K24" s="50">
        <v>88</v>
      </c>
      <c r="L24" s="50">
        <v>95</v>
      </c>
      <c r="M24" s="50">
        <v>106</v>
      </c>
      <c r="N24" s="120">
        <v>119</v>
      </c>
      <c r="O24" s="53">
        <f t="shared" si="0"/>
        <v>0.27472527472527475</v>
      </c>
      <c r="P24" s="54">
        <f t="shared" si="0"/>
        <v>0.44262295081967212</v>
      </c>
      <c r="Q24" s="54">
        <f t="shared" si="0"/>
        <v>0.39461883408071746</v>
      </c>
      <c r="R24" s="129">
        <f t="shared" si="0"/>
        <v>0.41850220264317178</v>
      </c>
      <c r="S24" s="129">
        <f t="shared" si="0"/>
        <v>0.38827838827838829</v>
      </c>
      <c r="T24" s="130">
        <f t="shared" si="0"/>
        <v>0.4265232974910394</v>
      </c>
    </row>
    <row r="25" spans="2:20" x14ac:dyDescent="0.25">
      <c r="B25" s="118" t="s">
        <v>79</v>
      </c>
      <c r="C25" s="56"/>
      <c r="D25" s="57"/>
      <c r="E25" s="57"/>
      <c r="F25" s="57"/>
      <c r="G25" s="50">
        <v>26</v>
      </c>
      <c r="H25" s="127">
        <v>27</v>
      </c>
      <c r="I25" s="131"/>
      <c r="J25" s="57"/>
      <c r="K25" s="57"/>
      <c r="L25" s="57"/>
      <c r="M25" s="50">
        <v>0</v>
      </c>
      <c r="N25" s="120">
        <v>4</v>
      </c>
      <c r="O25" s="58"/>
      <c r="P25" s="59"/>
      <c r="Q25" s="59"/>
      <c r="R25" s="59"/>
      <c r="S25" s="129">
        <f t="shared" si="0"/>
        <v>0</v>
      </c>
      <c r="T25" s="130">
        <f t="shared" si="0"/>
        <v>0.14814814814814814</v>
      </c>
    </row>
    <row r="26" spans="2:20" x14ac:dyDescent="0.25">
      <c r="B26" s="118" t="s">
        <v>80</v>
      </c>
      <c r="C26" s="49">
        <v>563</v>
      </c>
      <c r="D26" s="50">
        <v>568</v>
      </c>
      <c r="E26" s="50">
        <v>602</v>
      </c>
      <c r="F26" s="50">
        <v>607</v>
      </c>
      <c r="G26" s="50">
        <v>641</v>
      </c>
      <c r="H26" s="127">
        <v>641</v>
      </c>
      <c r="I26" s="128">
        <v>439</v>
      </c>
      <c r="J26" s="50">
        <v>462</v>
      </c>
      <c r="K26" s="50">
        <v>469</v>
      </c>
      <c r="L26" s="50">
        <v>477</v>
      </c>
      <c r="M26" s="50">
        <v>483</v>
      </c>
      <c r="N26" s="120">
        <v>501</v>
      </c>
      <c r="O26" s="53">
        <f t="shared" ref="O26:T44" si="1">IFERROR(I26/C26,"")</f>
        <v>0.77975133214920067</v>
      </c>
      <c r="P26" s="54">
        <f t="shared" si="1"/>
        <v>0.81338028169014087</v>
      </c>
      <c r="Q26" s="54">
        <f t="shared" si="1"/>
        <v>0.77906976744186052</v>
      </c>
      <c r="R26" s="129">
        <f t="shared" si="1"/>
        <v>0.78583196046128501</v>
      </c>
      <c r="S26" s="129">
        <f t="shared" si="1"/>
        <v>0.75351014040561626</v>
      </c>
      <c r="T26" s="130">
        <f t="shared" si="1"/>
        <v>0.78159126365054599</v>
      </c>
    </row>
    <row r="27" spans="2:20" x14ac:dyDescent="0.25">
      <c r="B27" s="118" t="s">
        <v>81</v>
      </c>
      <c r="C27" s="49">
        <v>1171</v>
      </c>
      <c r="D27" s="50">
        <v>1245</v>
      </c>
      <c r="E27" s="50">
        <v>1247</v>
      </c>
      <c r="F27" s="50">
        <v>1320</v>
      </c>
      <c r="G27" s="50">
        <v>1324</v>
      </c>
      <c r="H27" s="127">
        <v>1401</v>
      </c>
      <c r="I27" s="128">
        <v>894</v>
      </c>
      <c r="J27" s="50">
        <v>906</v>
      </c>
      <c r="K27" s="50">
        <v>937</v>
      </c>
      <c r="L27" s="50">
        <v>954</v>
      </c>
      <c r="M27" s="50">
        <v>969</v>
      </c>
      <c r="N27" s="120">
        <v>1005</v>
      </c>
      <c r="O27" s="53">
        <f t="shared" si="1"/>
        <v>0.76345004269854821</v>
      </c>
      <c r="P27" s="54">
        <f t="shared" si="1"/>
        <v>0.72771084337349401</v>
      </c>
      <c r="Q27" s="54">
        <f t="shared" si="1"/>
        <v>0.75140336808340014</v>
      </c>
      <c r="R27" s="129">
        <f t="shared" si="1"/>
        <v>0.72272727272727277</v>
      </c>
      <c r="S27" s="129">
        <f t="shared" si="1"/>
        <v>0.73187311178247738</v>
      </c>
      <c r="T27" s="130">
        <f t="shared" si="1"/>
        <v>0.71734475374732332</v>
      </c>
    </row>
    <row r="28" spans="2:20" x14ac:dyDescent="0.25">
      <c r="B28" s="118" t="s">
        <v>82</v>
      </c>
      <c r="C28" s="49">
        <v>505</v>
      </c>
      <c r="D28" s="50">
        <v>505</v>
      </c>
      <c r="E28" s="50">
        <v>505</v>
      </c>
      <c r="F28" s="50">
        <v>505</v>
      </c>
      <c r="G28" s="50">
        <v>505</v>
      </c>
      <c r="H28" s="127">
        <v>505</v>
      </c>
      <c r="I28" s="128">
        <v>422</v>
      </c>
      <c r="J28" s="50">
        <v>422</v>
      </c>
      <c r="K28" s="50">
        <v>423</v>
      </c>
      <c r="L28" s="50">
        <v>425</v>
      </c>
      <c r="M28" s="50">
        <v>425</v>
      </c>
      <c r="N28" s="120">
        <v>426</v>
      </c>
      <c r="O28" s="53">
        <f t="shared" si="1"/>
        <v>0.83564356435643561</v>
      </c>
      <c r="P28" s="54">
        <f t="shared" si="1"/>
        <v>0.83564356435643561</v>
      </c>
      <c r="Q28" s="54">
        <f t="shared" si="1"/>
        <v>0.83762376237623759</v>
      </c>
      <c r="R28" s="129">
        <f t="shared" si="1"/>
        <v>0.84158415841584155</v>
      </c>
      <c r="S28" s="129">
        <f t="shared" si="1"/>
        <v>0.84158415841584155</v>
      </c>
      <c r="T28" s="130">
        <f t="shared" si="1"/>
        <v>0.84356435643564354</v>
      </c>
    </row>
    <row r="29" spans="2:20" x14ac:dyDescent="0.25">
      <c r="B29" s="118" t="s">
        <v>42</v>
      </c>
      <c r="C29" s="49">
        <v>193</v>
      </c>
      <c r="D29" s="50">
        <v>236</v>
      </c>
      <c r="E29" s="50">
        <v>250</v>
      </c>
      <c r="F29" s="50">
        <v>303</v>
      </c>
      <c r="G29" s="50">
        <v>317</v>
      </c>
      <c r="H29" s="127">
        <v>354</v>
      </c>
      <c r="I29" s="128">
        <v>109</v>
      </c>
      <c r="J29" s="50">
        <v>119</v>
      </c>
      <c r="K29" s="50">
        <v>133</v>
      </c>
      <c r="L29" s="50">
        <v>140</v>
      </c>
      <c r="M29" s="50">
        <v>152</v>
      </c>
      <c r="N29" s="120">
        <v>180</v>
      </c>
      <c r="O29" s="53">
        <f t="shared" si="1"/>
        <v>0.56476683937823835</v>
      </c>
      <c r="P29" s="54">
        <f t="shared" si="1"/>
        <v>0.50423728813559321</v>
      </c>
      <c r="Q29" s="54">
        <f t="shared" si="1"/>
        <v>0.53200000000000003</v>
      </c>
      <c r="R29" s="129">
        <f t="shared" si="1"/>
        <v>0.46204620462046203</v>
      </c>
      <c r="S29" s="129">
        <f t="shared" si="1"/>
        <v>0.47949526813880128</v>
      </c>
      <c r="T29" s="130">
        <f t="shared" si="1"/>
        <v>0.50847457627118642</v>
      </c>
    </row>
    <row r="30" spans="2:20" x14ac:dyDescent="0.25">
      <c r="B30" s="118" t="s">
        <v>83</v>
      </c>
      <c r="C30" s="49">
        <v>544</v>
      </c>
      <c r="D30" s="50">
        <v>544</v>
      </c>
      <c r="E30" s="50">
        <v>544</v>
      </c>
      <c r="F30" s="50">
        <v>544</v>
      </c>
      <c r="G30" s="50">
        <v>544</v>
      </c>
      <c r="H30" s="127">
        <v>544</v>
      </c>
      <c r="I30" s="128">
        <v>414</v>
      </c>
      <c r="J30" s="50">
        <v>414</v>
      </c>
      <c r="K30" s="50">
        <v>415</v>
      </c>
      <c r="L30" s="50">
        <v>416</v>
      </c>
      <c r="M30" s="50">
        <v>416</v>
      </c>
      <c r="N30" s="120">
        <v>418</v>
      </c>
      <c r="O30" s="53">
        <f t="shared" si="1"/>
        <v>0.76102941176470584</v>
      </c>
      <c r="P30" s="54">
        <f t="shared" si="1"/>
        <v>0.76102941176470584</v>
      </c>
      <c r="Q30" s="54">
        <f t="shared" si="1"/>
        <v>0.76286764705882348</v>
      </c>
      <c r="R30" s="129">
        <f t="shared" si="1"/>
        <v>0.76470588235294112</v>
      </c>
      <c r="S30" s="129">
        <f t="shared" si="1"/>
        <v>0.76470588235294112</v>
      </c>
      <c r="T30" s="130">
        <f t="shared" si="1"/>
        <v>0.76838235294117652</v>
      </c>
    </row>
    <row r="31" spans="2:20" x14ac:dyDescent="0.25">
      <c r="B31" s="118" t="s">
        <v>84</v>
      </c>
      <c r="C31" s="49">
        <v>330</v>
      </c>
      <c r="D31" s="50">
        <v>331</v>
      </c>
      <c r="E31" s="50">
        <v>331</v>
      </c>
      <c r="F31" s="50">
        <v>337</v>
      </c>
      <c r="G31" s="50">
        <v>340</v>
      </c>
      <c r="H31" s="127">
        <v>352</v>
      </c>
      <c r="I31" s="128">
        <v>253</v>
      </c>
      <c r="J31" s="50">
        <v>256</v>
      </c>
      <c r="K31" s="50">
        <v>259</v>
      </c>
      <c r="L31" s="50">
        <v>259</v>
      </c>
      <c r="M31" s="50">
        <v>260</v>
      </c>
      <c r="N31" s="120">
        <v>265</v>
      </c>
      <c r="O31" s="53">
        <f t="shared" si="1"/>
        <v>0.76666666666666672</v>
      </c>
      <c r="P31" s="54">
        <f t="shared" si="1"/>
        <v>0.77341389728096677</v>
      </c>
      <c r="Q31" s="54">
        <f t="shared" si="1"/>
        <v>0.78247734138972813</v>
      </c>
      <c r="R31" s="129">
        <f t="shared" si="1"/>
        <v>0.7685459940652819</v>
      </c>
      <c r="S31" s="129">
        <f t="shared" si="1"/>
        <v>0.76470588235294112</v>
      </c>
      <c r="T31" s="130">
        <f t="shared" si="1"/>
        <v>0.75284090909090906</v>
      </c>
    </row>
    <row r="32" spans="2:20" x14ac:dyDescent="0.25">
      <c r="B32" s="118" t="s">
        <v>43</v>
      </c>
      <c r="C32" s="49">
        <v>42</v>
      </c>
      <c r="D32" s="50">
        <v>42</v>
      </c>
      <c r="E32" s="50">
        <v>42</v>
      </c>
      <c r="F32" s="50">
        <v>42</v>
      </c>
      <c r="G32" s="50">
        <v>42</v>
      </c>
      <c r="H32" s="127">
        <v>42</v>
      </c>
      <c r="I32" s="128">
        <v>39</v>
      </c>
      <c r="J32" s="50">
        <v>39</v>
      </c>
      <c r="K32" s="50">
        <v>39</v>
      </c>
      <c r="L32" s="50">
        <v>39</v>
      </c>
      <c r="M32" s="50">
        <v>39</v>
      </c>
      <c r="N32" s="120">
        <v>39</v>
      </c>
      <c r="O32" s="53">
        <f t="shared" si="1"/>
        <v>0.9285714285714286</v>
      </c>
      <c r="P32" s="54">
        <f t="shared" si="1"/>
        <v>0.9285714285714286</v>
      </c>
      <c r="Q32" s="54">
        <f t="shared" si="1"/>
        <v>0.9285714285714286</v>
      </c>
      <c r="R32" s="129">
        <f t="shared" si="1"/>
        <v>0.9285714285714286</v>
      </c>
      <c r="S32" s="129">
        <f t="shared" si="1"/>
        <v>0.9285714285714286</v>
      </c>
      <c r="T32" s="130">
        <f t="shared" si="1"/>
        <v>0.9285714285714286</v>
      </c>
    </row>
    <row r="33" spans="2:20" x14ac:dyDescent="0.25">
      <c r="B33" s="118" t="s">
        <v>44</v>
      </c>
      <c r="C33" s="49">
        <v>158</v>
      </c>
      <c r="D33" s="50">
        <v>159</v>
      </c>
      <c r="E33" s="50">
        <v>195</v>
      </c>
      <c r="F33" s="50">
        <v>195</v>
      </c>
      <c r="G33" s="50">
        <v>224</v>
      </c>
      <c r="H33" s="127">
        <v>224</v>
      </c>
      <c r="I33" s="128">
        <v>117</v>
      </c>
      <c r="J33" s="50">
        <v>129</v>
      </c>
      <c r="K33" s="50">
        <v>131</v>
      </c>
      <c r="L33" s="50">
        <v>146</v>
      </c>
      <c r="M33" s="50">
        <v>154</v>
      </c>
      <c r="N33" s="120">
        <v>176</v>
      </c>
      <c r="O33" s="53">
        <f t="shared" si="1"/>
        <v>0.740506329113924</v>
      </c>
      <c r="P33" s="54">
        <f t="shared" si="1"/>
        <v>0.81132075471698117</v>
      </c>
      <c r="Q33" s="54">
        <f t="shared" si="1"/>
        <v>0.67179487179487174</v>
      </c>
      <c r="R33" s="129">
        <f t="shared" si="1"/>
        <v>0.74871794871794872</v>
      </c>
      <c r="S33" s="129">
        <f t="shared" si="1"/>
        <v>0.6875</v>
      </c>
      <c r="T33" s="130">
        <f t="shared" si="1"/>
        <v>0.7857142857142857</v>
      </c>
    </row>
    <row r="34" spans="2:20" x14ac:dyDescent="0.25">
      <c r="B34" s="118" t="s">
        <v>45</v>
      </c>
      <c r="C34" s="49">
        <v>65</v>
      </c>
      <c r="D34" s="50">
        <v>70</v>
      </c>
      <c r="E34" s="50">
        <v>99</v>
      </c>
      <c r="F34" s="50">
        <v>101</v>
      </c>
      <c r="G34" s="50">
        <v>123</v>
      </c>
      <c r="H34" s="127">
        <v>126</v>
      </c>
      <c r="I34" s="128">
        <v>5</v>
      </c>
      <c r="J34" s="50">
        <v>10</v>
      </c>
      <c r="K34" s="50">
        <v>14</v>
      </c>
      <c r="L34" s="50">
        <v>28</v>
      </c>
      <c r="M34" s="50">
        <v>32</v>
      </c>
      <c r="N34" s="120">
        <v>51</v>
      </c>
      <c r="O34" s="53">
        <f t="shared" si="1"/>
        <v>7.6923076923076927E-2</v>
      </c>
      <c r="P34" s="54">
        <f t="shared" si="1"/>
        <v>0.14285714285714285</v>
      </c>
      <c r="Q34" s="54">
        <f t="shared" si="1"/>
        <v>0.14141414141414141</v>
      </c>
      <c r="R34" s="129">
        <f t="shared" si="1"/>
        <v>0.27722772277227725</v>
      </c>
      <c r="S34" s="129">
        <f t="shared" si="1"/>
        <v>0.26016260162601629</v>
      </c>
      <c r="T34" s="130">
        <f t="shared" si="1"/>
        <v>0.40476190476190477</v>
      </c>
    </row>
    <row r="35" spans="2:20" x14ac:dyDescent="0.25">
      <c r="B35" s="118" t="s">
        <v>46</v>
      </c>
      <c r="C35" s="49">
        <v>25</v>
      </c>
      <c r="D35" s="50">
        <v>25</v>
      </c>
      <c r="E35" s="50">
        <v>25</v>
      </c>
      <c r="F35" s="50">
        <v>25</v>
      </c>
      <c r="G35" s="50">
        <v>37</v>
      </c>
      <c r="H35" s="127">
        <v>38</v>
      </c>
      <c r="I35" s="128">
        <v>15</v>
      </c>
      <c r="J35" s="50">
        <v>21</v>
      </c>
      <c r="K35" s="50">
        <v>22</v>
      </c>
      <c r="L35" s="50">
        <v>23</v>
      </c>
      <c r="M35" s="50">
        <v>24</v>
      </c>
      <c r="N35" s="120">
        <v>31</v>
      </c>
      <c r="O35" s="53">
        <f t="shared" si="1"/>
        <v>0.6</v>
      </c>
      <c r="P35" s="54">
        <f t="shared" si="1"/>
        <v>0.84</v>
      </c>
      <c r="Q35" s="54">
        <f t="shared" si="1"/>
        <v>0.88</v>
      </c>
      <c r="R35" s="129">
        <f t="shared" si="1"/>
        <v>0.92</v>
      </c>
      <c r="S35" s="129">
        <f t="shared" si="1"/>
        <v>0.64864864864864868</v>
      </c>
      <c r="T35" s="130">
        <f t="shared" si="1"/>
        <v>0.81578947368421051</v>
      </c>
    </row>
    <row r="36" spans="2:20" x14ac:dyDescent="0.25">
      <c r="B36" s="118" t="s">
        <v>85</v>
      </c>
      <c r="C36" s="49">
        <v>1121</v>
      </c>
      <c r="D36" s="50">
        <v>1121</v>
      </c>
      <c r="E36" s="50">
        <v>1122</v>
      </c>
      <c r="F36" s="50">
        <v>1122</v>
      </c>
      <c r="G36" s="50">
        <v>1122</v>
      </c>
      <c r="H36" s="127">
        <v>1122</v>
      </c>
      <c r="I36" s="128">
        <v>1062</v>
      </c>
      <c r="J36" s="50">
        <v>1062</v>
      </c>
      <c r="K36" s="50">
        <v>1062</v>
      </c>
      <c r="L36" s="50">
        <v>1062</v>
      </c>
      <c r="M36" s="50">
        <v>1062</v>
      </c>
      <c r="N36" s="120">
        <v>1062</v>
      </c>
      <c r="O36" s="53">
        <f t="shared" si="1"/>
        <v>0.94736842105263153</v>
      </c>
      <c r="P36" s="54">
        <f t="shared" si="1"/>
        <v>0.94736842105263153</v>
      </c>
      <c r="Q36" s="54">
        <f t="shared" si="1"/>
        <v>0.946524064171123</v>
      </c>
      <c r="R36" s="129">
        <f t="shared" si="1"/>
        <v>0.946524064171123</v>
      </c>
      <c r="S36" s="129">
        <f t="shared" si="1"/>
        <v>0.946524064171123</v>
      </c>
      <c r="T36" s="130">
        <f t="shared" si="1"/>
        <v>0.946524064171123</v>
      </c>
    </row>
    <row r="37" spans="2:20" x14ac:dyDescent="0.25">
      <c r="B37" s="118" t="s">
        <v>47</v>
      </c>
      <c r="C37" s="51">
        <v>481</v>
      </c>
      <c r="D37" s="52">
        <v>515</v>
      </c>
      <c r="E37" s="52">
        <v>564</v>
      </c>
      <c r="F37" s="52">
        <v>593</v>
      </c>
      <c r="G37" s="52">
        <v>660</v>
      </c>
      <c r="H37" s="132">
        <v>691</v>
      </c>
      <c r="I37" s="133">
        <v>386</v>
      </c>
      <c r="J37" s="52">
        <v>403</v>
      </c>
      <c r="K37" s="52">
        <v>418</v>
      </c>
      <c r="L37" s="52">
        <v>431</v>
      </c>
      <c r="M37" s="52">
        <v>472</v>
      </c>
      <c r="N37" s="120">
        <v>509</v>
      </c>
      <c r="O37" s="134">
        <f t="shared" si="1"/>
        <v>0.80249480249480254</v>
      </c>
      <c r="P37" s="135">
        <f t="shared" si="1"/>
        <v>0.78252427184466022</v>
      </c>
      <c r="Q37" s="135">
        <f t="shared" si="1"/>
        <v>0.74113475177304966</v>
      </c>
      <c r="R37" s="135">
        <f t="shared" si="1"/>
        <v>0.72681281618887017</v>
      </c>
      <c r="S37" s="135">
        <f t="shared" si="1"/>
        <v>0.7151515151515152</v>
      </c>
      <c r="T37" s="136">
        <f t="shared" si="1"/>
        <v>0.73661360347322724</v>
      </c>
    </row>
    <row r="38" spans="2:20" x14ac:dyDescent="0.25">
      <c r="B38" s="118" t="s">
        <v>48</v>
      </c>
      <c r="C38" s="51">
        <v>98</v>
      </c>
      <c r="D38" s="52">
        <v>107</v>
      </c>
      <c r="E38" s="52">
        <v>117</v>
      </c>
      <c r="F38" s="52">
        <v>129</v>
      </c>
      <c r="G38" s="52">
        <v>136</v>
      </c>
      <c r="H38" s="132">
        <v>152</v>
      </c>
      <c r="I38" s="133">
        <v>88</v>
      </c>
      <c r="J38" s="52">
        <v>98</v>
      </c>
      <c r="K38" s="52">
        <v>99</v>
      </c>
      <c r="L38" s="52">
        <v>109</v>
      </c>
      <c r="M38" s="52">
        <v>116</v>
      </c>
      <c r="N38" s="120">
        <v>131</v>
      </c>
      <c r="O38" s="134">
        <f t="shared" si="1"/>
        <v>0.89795918367346939</v>
      </c>
      <c r="P38" s="135">
        <f t="shared" si="1"/>
        <v>0.91588785046728971</v>
      </c>
      <c r="Q38" s="135">
        <f t="shared" si="1"/>
        <v>0.84615384615384615</v>
      </c>
      <c r="R38" s="135">
        <f t="shared" si="1"/>
        <v>0.84496124031007747</v>
      </c>
      <c r="S38" s="135">
        <f t="shared" si="1"/>
        <v>0.8529411764705882</v>
      </c>
      <c r="T38" s="136">
        <f t="shared" si="1"/>
        <v>0.86184210526315785</v>
      </c>
    </row>
    <row r="39" spans="2:20" x14ac:dyDescent="0.25">
      <c r="B39" s="118" t="s">
        <v>86</v>
      </c>
      <c r="C39" s="49">
        <v>1204</v>
      </c>
      <c r="D39" s="50">
        <v>1228</v>
      </c>
      <c r="E39" s="50">
        <v>1283</v>
      </c>
      <c r="F39" s="50">
        <v>1291</v>
      </c>
      <c r="G39" s="50">
        <v>1356</v>
      </c>
      <c r="H39" s="127">
        <v>1377</v>
      </c>
      <c r="I39" s="128">
        <v>993</v>
      </c>
      <c r="J39" s="50">
        <v>1035</v>
      </c>
      <c r="K39" s="50">
        <v>1051</v>
      </c>
      <c r="L39" s="50">
        <v>1082</v>
      </c>
      <c r="M39" s="50">
        <v>1096</v>
      </c>
      <c r="N39" s="120">
        <v>1116</v>
      </c>
      <c r="O39" s="53">
        <f t="shared" si="1"/>
        <v>0.82475083056478404</v>
      </c>
      <c r="P39" s="54">
        <f t="shared" si="1"/>
        <v>0.84283387622149841</v>
      </c>
      <c r="Q39" s="54">
        <f t="shared" si="1"/>
        <v>0.81917381137957912</v>
      </c>
      <c r="R39" s="129">
        <f t="shared" si="1"/>
        <v>0.83810999225406657</v>
      </c>
      <c r="S39" s="129">
        <f t="shared" si="1"/>
        <v>0.80825958702064893</v>
      </c>
      <c r="T39" s="130">
        <f t="shared" si="1"/>
        <v>0.81045751633986929</v>
      </c>
    </row>
    <row r="40" spans="2:20" x14ac:dyDescent="0.25">
      <c r="B40" s="118" t="s">
        <v>29</v>
      </c>
      <c r="C40" s="49">
        <v>1336</v>
      </c>
      <c r="D40" s="50">
        <v>1336</v>
      </c>
      <c r="E40" s="50">
        <v>1336</v>
      </c>
      <c r="F40" s="50">
        <v>1336</v>
      </c>
      <c r="G40" s="50">
        <v>1336</v>
      </c>
      <c r="H40" s="127">
        <v>1336</v>
      </c>
      <c r="I40" s="128">
        <v>914</v>
      </c>
      <c r="J40" s="50">
        <v>914</v>
      </c>
      <c r="K40" s="50">
        <v>914</v>
      </c>
      <c r="L40" s="50">
        <v>915</v>
      </c>
      <c r="M40" s="50">
        <v>915</v>
      </c>
      <c r="N40" s="120">
        <v>915</v>
      </c>
      <c r="O40" s="53">
        <f t="shared" si="1"/>
        <v>0.68413173652694614</v>
      </c>
      <c r="P40" s="54">
        <f t="shared" si="1"/>
        <v>0.68413173652694614</v>
      </c>
      <c r="Q40" s="54">
        <f t="shared" si="1"/>
        <v>0.68413173652694614</v>
      </c>
      <c r="R40" s="129">
        <f t="shared" si="1"/>
        <v>0.68488023952095811</v>
      </c>
      <c r="S40" s="129">
        <f t="shared" si="1"/>
        <v>0.68488023952095811</v>
      </c>
      <c r="T40" s="130">
        <f t="shared" si="1"/>
        <v>0.68488023952095811</v>
      </c>
    </row>
    <row r="41" spans="2:20" x14ac:dyDescent="0.25">
      <c r="B41" s="118" t="s">
        <v>30</v>
      </c>
      <c r="C41" s="49">
        <v>2845</v>
      </c>
      <c r="D41" s="50">
        <v>2862</v>
      </c>
      <c r="E41" s="50">
        <v>2911</v>
      </c>
      <c r="F41" s="50">
        <v>2911</v>
      </c>
      <c r="G41" s="50">
        <v>2963</v>
      </c>
      <c r="H41" s="127">
        <v>2969</v>
      </c>
      <c r="I41" s="128">
        <v>1869</v>
      </c>
      <c r="J41" s="50">
        <v>1905</v>
      </c>
      <c r="K41" s="50">
        <v>1912</v>
      </c>
      <c r="L41" s="50">
        <v>1923</v>
      </c>
      <c r="M41" s="50">
        <v>1931</v>
      </c>
      <c r="N41" s="120">
        <v>1955</v>
      </c>
      <c r="O41" s="53">
        <f t="shared" si="1"/>
        <v>0.65694200351493848</v>
      </c>
      <c r="P41" s="54">
        <f t="shared" si="1"/>
        <v>0.66561844863731656</v>
      </c>
      <c r="Q41" s="54">
        <f t="shared" si="1"/>
        <v>0.65681896255582273</v>
      </c>
      <c r="R41" s="129">
        <f t="shared" si="1"/>
        <v>0.6605977327378908</v>
      </c>
      <c r="S41" s="129">
        <f t="shared" si="1"/>
        <v>0.65170435369557878</v>
      </c>
      <c r="T41" s="130">
        <f t="shared" si="1"/>
        <v>0.65847086561131696</v>
      </c>
    </row>
    <row r="42" spans="2:20" x14ac:dyDescent="0.25">
      <c r="B42" s="118" t="s">
        <v>87</v>
      </c>
      <c r="C42" s="49">
        <v>1167</v>
      </c>
      <c r="D42" s="50">
        <v>1167</v>
      </c>
      <c r="E42" s="50">
        <v>1167</v>
      </c>
      <c r="F42" s="50">
        <v>1167</v>
      </c>
      <c r="G42" s="50">
        <v>1167</v>
      </c>
      <c r="H42" s="127">
        <v>1167</v>
      </c>
      <c r="I42" s="128">
        <v>836</v>
      </c>
      <c r="J42" s="50">
        <v>837</v>
      </c>
      <c r="K42" s="50">
        <v>837</v>
      </c>
      <c r="L42" s="50">
        <v>837</v>
      </c>
      <c r="M42" s="50">
        <v>837</v>
      </c>
      <c r="N42" s="120">
        <v>837</v>
      </c>
      <c r="O42" s="53">
        <f t="shared" si="1"/>
        <v>0.71636675235646963</v>
      </c>
      <c r="P42" s="54">
        <f t="shared" si="1"/>
        <v>0.71722365038560409</v>
      </c>
      <c r="Q42" s="54">
        <f t="shared" si="1"/>
        <v>0.71722365038560409</v>
      </c>
      <c r="R42" s="129">
        <f t="shared" si="1"/>
        <v>0.71722365038560409</v>
      </c>
      <c r="S42" s="129">
        <f t="shared" si="1"/>
        <v>0.71722365038560409</v>
      </c>
      <c r="T42" s="130">
        <f t="shared" si="1"/>
        <v>0.71722365038560409</v>
      </c>
    </row>
    <row r="43" spans="2:20" x14ac:dyDescent="0.25">
      <c r="B43" s="118" t="s">
        <v>49</v>
      </c>
      <c r="C43" s="49">
        <v>584</v>
      </c>
      <c r="D43" s="50">
        <v>590</v>
      </c>
      <c r="E43" s="50">
        <v>646</v>
      </c>
      <c r="F43" s="50">
        <v>648</v>
      </c>
      <c r="G43" s="50">
        <v>714</v>
      </c>
      <c r="H43" s="127">
        <v>717</v>
      </c>
      <c r="I43" s="128">
        <v>381</v>
      </c>
      <c r="J43" s="50">
        <v>406</v>
      </c>
      <c r="K43" s="50">
        <v>422</v>
      </c>
      <c r="L43" s="50">
        <v>440</v>
      </c>
      <c r="M43" s="50">
        <v>454</v>
      </c>
      <c r="N43" s="120">
        <v>476</v>
      </c>
      <c r="O43" s="53">
        <f t="shared" si="1"/>
        <v>0.6523972602739726</v>
      </c>
      <c r="P43" s="54">
        <f t="shared" si="1"/>
        <v>0.68813559322033901</v>
      </c>
      <c r="Q43" s="54">
        <f t="shared" si="1"/>
        <v>0.65325077399380804</v>
      </c>
      <c r="R43" s="129">
        <f t="shared" si="1"/>
        <v>0.67901234567901236</v>
      </c>
      <c r="S43" s="129">
        <f t="shared" si="1"/>
        <v>0.63585434173669464</v>
      </c>
      <c r="T43" s="130">
        <f t="shared" si="1"/>
        <v>0.66387726638772659</v>
      </c>
    </row>
    <row r="44" spans="2:20" x14ac:dyDescent="0.25">
      <c r="B44" s="118" t="s">
        <v>50</v>
      </c>
      <c r="C44" s="49">
        <v>728</v>
      </c>
      <c r="D44" s="50">
        <v>732</v>
      </c>
      <c r="E44" s="50">
        <v>822</v>
      </c>
      <c r="F44" s="50">
        <v>841</v>
      </c>
      <c r="G44" s="50">
        <v>934</v>
      </c>
      <c r="H44" s="127">
        <v>943</v>
      </c>
      <c r="I44" s="128">
        <v>511</v>
      </c>
      <c r="J44" s="50">
        <v>548</v>
      </c>
      <c r="K44" s="50">
        <v>567</v>
      </c>
      <c r="L44" s="50">
        <v>577</v>
      </c>
      <c r="M44" s="50">
        <v>604</v>
      </c>
      <c r="N44" s="120">
        <v>632</v>
      </c>
      <c r="O44" s="53">
        <f t="shared" si="1"/>
        <v>0.70192307692307687</v>
      </c>
      <c r="P44" s="54">
        <f t="shared" si="1"/>
        <v>0.74863387978142082</v>
      </c>
      <c r="Q44" s="54">
        <f t="shared" si="1"/>
        <v>0.68978102189781021</v>
      </c>
      <c r="R44" s="129">
        <f t="shared" si="1"/>
        <v>0.6860879904875149</v>
      </c>
      <c r="S44" s="129">
        <f t="shared" si="1"/>
        <v>0.64668094218415417</v>
      </c>
      <c r="T44" s="130">
        <f t="shared" si="1"/>
        <v>0.6702014846235419</v>
      </c>
    </row>
    <row r="45" spans="2:20" x14ac:dyDescent="0.25">
      <c r="B45" s="118" t="s">
        <v>88</v>
      </c>
      <c r="C45" s="56"/>
      <c r="D45" s="57"/>
      <c r="E45" s="57"/>
      <c r="F45" s="50">
        <v>15</v>
      </c>
      <c r="G45" s="50">
        <v>17</v>
      </c>
      <c r="H45" s="127">
        <v>35</v>
      </c>
      <c r="I45" s="131"/>
      <c r="J45" s="57"/>
      <c r="K45" s="57"/>
      <c r="L45" s="50">
        <v>0</v>
      </c>
      <c r="M45" s="50">
        <v>0</v>
      </c>
      <c r="N45" s="120">
        <v>0</v>
      </c>
      <c r="O45" s="56"/>
      <c r="P45" s="57"/>
      <c r="Q45" s="57"/>
      <c r="R45" s="129">
        <f>IFERROR(L45/F45,"")</f>
        <v>0</v>
      </c>
      <c r="S45" s="129">
        <f>IFERROR(M45/G45,"")</f>
        <v>0</v>
      </c>
      <c r="T45" s="130">
        <f>IFERROR(N45/H45,"")</f>
        <v>0</v>
      </c>
    </row>
    <row r="46" spans="2:20" x14ac:dyDescent="0.25">
      <c r="B46" s="118" t="s">
        <v>89</v>
      </c>
      <c r="C46" s="56"/>
      <c r="D46" s="57"/>
      <c r="E46" s="57"/>
      <c r="F46" s="57"/>
      <c r="G46" s="50">
        <v>14</v>
      </c>
      <c r="H46" s="127">
        <v>14</v>
      </c>
      <c r="I46" s="131"/>
      <c r="J46" s="57"/>
      <c r="K46" s="57"/>
      <c r="L46" s="57"/>
      <c r="M46" s="50">
        <v>0</v>
      </c>
      <c r="N46" s="120">
        <v>0</v>
      </c>
      <c r="O46" s="56"/>
      <c r="P46" s="57"/>
      <c r="Q46" s="57"/>
      <c r="R46" s="57"/>
      <c r="S46" s="129">
        <f t="shared" ref="S46:T57" si="2">IFERROR(M46/G46,"")</f>
        <v>0</v>
      </c>
      <c r="T46" s="130">
        <f t="shared" si="2"/>
        <v>0</v>
      </c>
    </row>
    <row r="47" spans="2:20" x14ac:dyDescent="0.25">
      <c r="B47" s="118" t="s">
        <v>51</v>
      </c>
      <c r="C47" s="49">
        <v>791</v>
      </c>
      <c r="D47" s="50">
        <v>793</v>
      </c>
      <c r="E47" s="50">
        <v>861</v>
      </c>
      <c r="F47" s="50">
        <v>871</v>
      </c>
      <c r="G47" s="50">
        <v>935</v>
      </c>
      <c r="H47" s="127">
        <v>937</v>
      </c>
      <c r="I47" s="128">
        <v>500</v>
      </c>
      <c r="J47" s="50">
        <v>533</v>
      </c>
      <c r="K47" s="50">
        <v>538</v>
      </c>
      <c r="L47" s="50">
        <v>552</v>
      </c>
      <c r="M47" s="50">
        <v>563</v>
      </c>
      <c r="N47" s="120">
        <v>589</v>
      </c>
      <c r="O47" s="53">
        <f t="shared" ref="O47:R51" si="3">IFERROR(I47/C47,"")</f>
        <v>0.63211125158027814</v>
      </c>
      <c r="P47" s="54">
        <f t="shared" si="3"/>
        <v>0.67213114754098358</v>
      </c>
      <c r="Q47" s="54">
        <f t="shared" si="3"/>
        <v>0.62485481997677117</v>
      </c>
      <c r="R47" s="129">
        <f t="shared" si="3"/>
        <v>0.63375430539609645</v>
      </c>
      <c r="S47" s="129">
        <f t="shared" si="2"/>
        <v>0.60213903743315511</v>
      </c>
      <c r="T47" s="130">
        <f t="shared" si="2"/>
        <v>0.62860192102454637</v>
      </c>
    </row>
    <row r="48" spans="2:20" x14ac:dyDescent="0.25">
      <c r="B48" s="118" t="s">
        <v>52</v>
      </c>
      <c r="C48" s="49">
        <v>1095</v>
      </c>
      <c r="D48" s="50">
        <v>1097</v>
      </c>
      <c r="E48" s="50">
        <v>1120</v>
      </c>
      <c r="F48" s="50">
        <v>1120</v>
      </c>
      <c r="G48" s="50">
        <v>1120</v>
      </c>
      <c r="H48" s="127">
        <v>1120</v>
      </c>
      <c r="I48" s="128">
        <v>728</v>
      </c>
      <c r="J48" s="50">
        <v>745</v>
      </c>
      <c r="K48" s="50">
        <v>754</v>
      </c>
      <c r="L48" s="50">
        <v>767</v>
      </c>
      <c r="M48" s="50">
        <v>769</v>
      </c>
      <c r="N48" s="120">
        <v>775</v>
      </c>
      <c r="O48" s="53">
        <f t="shared" si="3"/>
        <v>0.66484018264840183</v>
      </c>
      <c r="P48" s="54">
        <f t="shared" si="3"/>
        <v>0.67912488605287147</v>
      </c>
      <c r="Q48" s="54">
        <f t="shared" si="3"/>
        <v>0.67321428571428577</v>
      </c>
      <c r="R48" s="129">
        <f t="shared" si="3"/>
        <v>0.68482142857142858</v>
      </c>
      <c r="S48" s="129">
        <f t="shared" si="2"/>
        <v>0.68660714285714286</v>
      </c>
      <c r="T48" s="130">
        <f t="shared" si="2"/>
        <v>0.6919642857142857</v>
      </c>
    </row>
    <row r="49" spans="1:26" x14ac:dyDescent="0.25">
      <c r="B49" s="118" t="s">
        <v>53</v>
      </c>
      <c r="C49" s="49">
        <v>421</v>
      </c>
      <c r="D49" s="50">
        <v>421</v>
      </c>
      <c r="E49" s="50">
        <v>421</v>
      </c>
      <c r="F49" s="50">
        <v>421</v>
      </c>
      <c r="G49" s="50">
        <v>421</v>
      </c>
      <c r="H49" s="127">
        <v>421</v>
      </c>
      <c r="I49" s="128">
        <v>268</v>
      </c>
      <c r="J49" s="50">
        <v>268</v>
      </c>
      <c r="K49" s="50">
        <v>268</v>
      </c>
      <c r="L49" s="50">
        <v>270</v>
      </c>
      <c r="M49" s="50">
        <v>270</v>
      </c>
      <c r="N49" s="120">
        <v>271</v>
      </c>
      <c r="O49" s="53">
        <f t="shared" si="3"/>
        <v>0.63657957244655583</v>
      </c>
      <c r="P49" s="54">
        <f t="shared" si="3"/>
        <v>0.63657957244655583</v>
      </c>
      <c r="Q49" s="54">
        <f t="shared" si="3"/>
        <v>0.63657957244655583</v>
      </c>
      <c r="R49" s="129">
        <f t="shared" si="3"/>
        <v>0.64133016627078387</v>
      </c>
      <c r="S49" s="129">
        <f t="shared" si="2"/>
        <v>0.64133016627078387</v>
      </c>
      <c r="T49" s="130">
        <f t="shared" si="2"/>
        <v>0.6437054631828979</v>
      </c>
    </row>
    <row r="50" spans="1:26" x14ac:dyDescent="0.25">
      <c r="B50" s="118" t="s">
        <v>54</v>
      </c>
      <c r="C50" s="49">
        <v>590</v>
      </c>
      <c r="D50" s="50">
        <v>591</v>
      </c>
      <c r="E50" s="50">
        <v>635</v>
      </c>
      <c r="F50" s="50">
        <v>652</v>
      </c>
      <c r="G50" s="50">
        <v>686</v>
      </c>
      <c r="H50" s="127">
        <v>689</v>
      </c>
      <c r="I50" s="128">
        <v>299</v>
      </c>
      <c r="J50" s="50">
        <v>315</v>
      </c>
      <c r="K50" s="50">
        <v>318</v>
      </c>
      <c r="L50" s="50">
        <v>337</v>
      </c>
      <c r="M50" s="50">
        <v>339</v>
      </c>
      <c r="N50" s="120">
        <v>353</v>
      </c>
      <c r="O50" s="53">
        <f t="shared" si="3"/>
        <v>0.50677966101694916</v>
      </c>
      <c r="P50" s="54">
        <f t="shared" si="3"/>
        <v>0.53299492385786806</v>
      </c>
      <c r="Q50" s="54">
        <f t="shared" si="3"/>
        <v>0.50078740157480317</v>
      </c>
      <c r="R50" s="129">
        <f t="shared" si="3"/>
        <v>0.51687116564417179</v>
      </c>
      <c r="S50" s="129">
        <f t="shared" si="2"/>
        <v>0.49416909620991256</v>
      </c>
      <c r="T50" s="130">
        <f t="shared" si="2"/>
        <v>0.51233671988388974</v>
      </c>
    </row>
    <row r="51" spans="1:26" x14ac:dyDescent="0.25">
      <c r="B51" s="118" t="s">
        <v>55</v>
      </c>
      <c r="C51" s="49">
        <v>202</v>
      </c>
      <c r="D51" s="50">
        <v>203</v>
      </c>
      <c r="E51" s="50">
        <v>228</v>
      </c>
      <c r="F51" s="50">
        <v>230</v>
      </c>
      <c r="G51" s="50">
        <v>253</v>
      </c>
      <c r="H51" s="127">
        <v>253</v>
      </c>
      <c r="I51" s="128">
        <v>62</v>
      </c>
      <c r="J51" s="50">
        <v>74</v>
      </c>
      <c r="K51" s="50">
        <v>80</v>
      </c>
      <c r="L51" s="50">
        <v>95</v>
      </c>
      <c r="M51" s="50">
        <v>116</v>
      </c>
      <c r="N51" s="120">
        <v>148</v>
      </c>
      <c r="O51" s="53">
        <f t="shared" si="3"/>
        <v>0.30693069306930693</v>
      </c>
      <c r="P51" s="54">
        <f t="shared" si="3"/>
        <v>0.3645320197044335</v>
      </c>
      <c r="Q51" s="54">
        <f t="shared" si="3"/>
        <v>0.35087719298245612</v>
      </c>
      <c r="R51" s="129">
        <f t="shared" si="3"/>
        <v>0.41304347826086957</v>
      </c>
      <c r="S51" s="129">
        <f t="shared" si="2"/>
        <v>0.45849802371541504</v>
      </c>
      <c r="T51" s="130">
        <f t="shared" si="2"/>
        <v>0.58498023715415015</v>
      </c>
    </row>
    <row r="52" spans="1:26" x14ac:dyDescent="0.25">
      <c r="B52" s="118" t="s">
        <v>90</v>
      </c>
      <c r="C52" s="56"/>
      <c r="D52" s="57"/>
      <c r="E52" s="57"/>
      <c r="F52" s="57"/>
      <c r="G52" s="50">
        <v>19</v>
      </c>
      <c r="H52" s="127">
        <v>20</v>
      </c>
      <c r="I52" s="131"/>
      <c r="J52" s="57"/>
      <c r="K52" s="57"/>
      <c r="L52" s="57"/>
      <c r="M52" s="50">
        <v>0</v>
      </c>
      <c r="N52" s="120">
        <v>5</v>
      </c>
      <c r="O52" s="58"/>
      <c r="P52" s="59"/>
      <c r="Q52" s="59"/>
      <c r="R52" s="59"/>
      <c r="S52" s="129">
        <f t="shared" si="2"/>
        <v>0</v>
      </c>
      <c r="T52" s="130">
        <f t="shared" si="2"/>
        <v>0.25</v>
      </c>
    </row>
    <row r="53" spans="1:26" x14ac:dyDescent="0.25">
      <c r="B53" s="118" t="s">
        <v>56</v>
      </c>
      <c r="C53" s="49">
        <v>272</v>
      </c>
      <c r="D53" s="50">
        <v>272</v>
      </c>
      <c r="E53" s="50">
        <v>290</v>
      </c>
      <c r="F53" s="50">
        <v>290</v>
      </c>
      <c r="G53" s="50">
        <v>306</v>
      </c>
      <c r="H53" s="127">
        <v>306</v>
      </c>
      <c r="I53" s="128">
        <v>218</v>
      </c>
      <c r="J53" s="50">
        <v>231</v>
      </c>
      <c r="K53" s="50">
        <v>232</v>
      </c>
      <c r="L53" s="50">
        <v>240</v>
      </c>
      <c r="M53" s="50">
        <v>244</v>
      </c>
      <c r="N53" s="120">
        <v>254</v>
      </c>
      <c r="O53" s="53">
        <f t="shared" ref="O53:R58" si="4">IFERROR(I53/C53,"")</f>
        <v>0.80147058823529416</v>
      </c>
      <c r="P53" s="54">
        <f t="shared" si="4"/>
        <v>0.84926470588235292</v>
      </c>
      <c r="Q53" s="54">
        <f t="shared" si="4"/>
        <v>0.8</v>
      </c>
      <c r="R53" s="129">
        <f t="shared" si="4"/>
        <v>0.82758620689655171</v>
      </c>
      <c r="S53" s="129">
        <f t="shared" si="2"/>
        <v>0.79738562091503273</v>
      </c>
      <c r="T53" s="130">
        <f t="shared" si="2"/>
        <v>0.83006535947712423</v>
      </c>
    </row>
    <row r="54" spans="1:26" x14ac:dyDescent="0.25">
      <c r="B54" s="137" t="s">
        <v>57</v>
      </c>
      <c r="C54" s="49">
        <v>226</v>
      </c>
      <c r="D54" s="50">
        <v>226</v>
      </c>
      <c r="E54" s="50">
        <v>238</v>
      </c>
      <c r="F54" s="50">
        <v>238</v>
      </c>
      <c r="G54" s="50">
        <v>252</v>
      </c>
      <c r="H54" s="127">
        <v>253</v>
      </c>
      <c r="I54" s="128">
        <v>142</v>
      </c>
      <c r="J54" s="50">
        <v>152</v>
      </c>
      <c r="K54" s="50">
        <v>154</v>
      </c>
      <c r="L54" s="50">
        <v>161</v>
      </c>
      <c r="M54" s="50">
        <v>164</v>
      </c>
      <c r="N54" s="120">
        <v>170</v>
      </c>
      <c r="O54" s="53">
        <f t="shared" si="4"/>
        <v>0.62831858407079644</v>
      </c>
      <c r="P54" s="54">
        <f t="shared" si="4"/>
        <v>0.67256637168141598</v>
      </c>
      <c r="Q54" s="54">
        <f t="shared" si="4"/>
        <v>0.6470588235294118</v>
      </c>
      <c r="R54" s="129">
        <f t="shared" si="4"/>
        <v>0.67647058823529416</v>
      </c>
      <c r="S54" s="129">
        <f t="shared" si="2"/>
        <v>0.65079365079365081</v>
      </c>
      <c r="T54" s="130">
        <f t="shared" si="2"/>
        <v>0.67193675889328064</v>
      </c>
    </row>
    <row r="55" spans="1:26" x14ac:dyDescent="0.25">
      <c r="B55" s="118" t="s">
        <v>58</v>
      </c>
      <c r="C55" s="49">
        <v>163</v>
      </c>
      <c r="D55" s="50">
        <v>163</v>
      </c>
      <c r="E55" s="50">
        <v>163</v>
      </c>
      <c r="F55" s="50">
        <v>163</v>
      </c>
      <c r="G55" s="50">
        <v>163</v>
      </c>
      <c r="H55" s="127">
        <v>163</v>
      </c>
      <c r="I55" s="128">
        <v>140</v>
      </c>
      <c r="J55" s="50">
        <v>141</v>
      </c>
      <c r="K55" s="50">
        <v>142</v>
      </c>
      <c r="L55" s="50">
        <v>143</v>
      </c>
      <c r="M55" s="50">
        <v>143</v>
      </c>
      <c r="N55" s="120">
        <v>144</v>
      </c>
      <c r="O55" s="53">
        <f t="shared" si="4"/>
        <v>0.85889570552147243</v>
      </c>
      <c r="P55" s="54">
        <f t="shared" si="4"/>
        <v>0.86503067484662577</v>
      </c>
      <c r="Q55" s="54">
        <f t="shared" si="4"/>
        <v>0.87116564417177911</v>
      </c>
      <c r="R55" s="129">
        <f t="shared" si="4"/>
        <v>0.87730061349693256</v>
      </c>
      <c r="S55" s="129">
        <f t="shared" si="2"/>
        <v>0.87730061349693256</v>
      </c>
      <c r="T55" s="130">
        <f t="shared" si="2"/>
        <v>0.8834355828220859</v>
      </c>
    </row>
    <row r="56" spans="1:26" x14ac:dyDescent="0.25">
      <c r="B56" s="118" t="s">
        <v>59</v>
      </c>
      <c r="C56" s="49">
        <v>142</v>
      </c>
      <c r="D56" s="50">
        <v>147</v>
      </c>
      <c r="E56" s="50">
        <v>179</v>
      </c>
      <c r="F56" s="50">
        <v>179</v>
      </c>
      <c r="G56" s="50">
        <v>226</v>
      </c>
      <c r="H56" s="127">
        <v>226</v>
      </c>
      <c r="I56" s="128">
        <v>76</v>
      </c>
      <c r="J56" s="50">
        <v>81</v>
      </c>
      <c r="K56" s="50">
        <v>88</v>
      </c>
      <c r="L56" s="50">
        <v>104</v>
      </c>
      <c r="M56" s="50">
        <v>122</v>
      </c>
      <c r="N56" s="120">
        <v>147</v>
      </c>
      <c r="O56" s="53">
        <f t="shared" si="4"/>
        <v>0.53521126760563376</v>
      </c>
      <c r="P56" s="54">
        <f t="shared" si="4"/>
        <v>0.55102040816326525</v>
      </c>
      <c r="Q56" s="54">
        <f t="shared" si="4"/>
        <v>0.49162011173184356</v>
      </c>
      <c r="R56" s="129">
        <f t="shared" si="4"/>
        <v>0.58100558659217882</v>
      </c>
      <c r="S56" s="129">
        <f t="shared" si="2"/>
        <v>0.53982300884955747</v>
      </c>
      <c r="T56" s="130">
        <f t="shared" si="2"/>
        <v>0.65044247787610621</v>
      </c>
    </row>
    <row r="57" spans="1:26" ht="14.25" thickBot="1" x14ac:dyDescent="0.3">
      <c r="B57" s="138" t="s">
        <v>60</v>
      </c>
      <c r="C57" s="61">
        <v>390</v>
      </c>
      <c r="D57" s="62">
        <v>391</v>
      </c>
      <c r="E57" s="62">
        <v>426</v>
      </c>
      <c r="F57" s="62">
        <v>426</v>
      </c>
      <c r="G57" s="62">
        <v>466</v>
      </c>
      <c r="H57" s="139">
        <v>466</v>
      </c>
      <c r="I57" s="140">
        <v>315</v>
      </c>
      <c r="J57" s="62">
        <v>333</v>
      </c>
      <c r="K57" s="62">
        <v>338</v>
      </c>
      <c r="L57" s="62">
        <v>350</v>
      </c>
      <c r="M57" s="62">
        <v>360</v>
      </c>
      <c r="N57" s="120">
        <v>383</v>
      </c>
      <c r="O57" s="63">
        <f t="shared" si="4"/>
        <v>0.80769230769230771</v>
      </c>
      <c r="P57" s="64">
        <f t="shared" si="4"/>
        <v>0.85166240409207161</v>
      </c>
      <c r="Q57" s="64">
        <f t="shared" si="4"/>
        <v>0.79342723004694837</v>
      </c>
      <c r="R57" s="141">
        <f t="shared" si="4"/>
        <v>0.82159624413145538</v>
      </c>
      <c r="S57" s="141">
        <f t="shared" si="2"/>
        <v>0.77253218884120167</v>
      </c>
      <c r="T57" s="142">
        <f t="shared" si="2"/>
        <v>0.82188841201716734</v>
      </c>
    </row>
    <row r="58" spans="1:26" ht="14.25" thickBot="1" x14ac:dyDescent="0.3">
      <c r="B58" s="143" t="s">
        <v>0</v>
      </c>
      <c r="C58" s="67">
        <f t="shared" ref="C58:N58" si="5">SUM(C13:C57)</f>
        <v>29141</v>
      </c>
      <c r="D58" s="68">
        <f t="shared" si="5"/>
        <v>29565</v>
      </c>
      <c r="E58" s="68">
        <f t="shared" si="5"/>
        <v>30561</v>
      </c>
      <c r="F58" s="68">
        <f t="shared" si="5"/>
        <v>30984</v>
      </c>
      <c r="G58" s="68">
        <f t="shared" si="5"/>
        <v>32060</v>
      </c>
      <c r="H58" s="72">
        <f t="shared" si="5"/>
        <v>32432</v>
      </c>
      <c r="I58" s="144">
        <f t="shared" si="5"/>
        <v>20780</v>
      </c>
      <c r="J58" s="68">
        <f t="shared" si="5"/>
        <v>21442</v>
      </c>
      <c r="K58" s="68">
        <f t="shared" si="5"/>
        <v>21724</v>
      </c>
      <c r="L58" s="68">
        <f t="shared" si="5"/>
        <v>22132</v>
      </c>
      <c r="M58" s="68">
        <f t="shared" si="5"/>
        <v>22512</v>
      </c>
      <c r="N58" s="68">
        <f t="shared" si="5"/>
        <v>23169</v>
      </c>
      <c r="O58" s="73">
        <f t="shared" si="4"/>
        <v>0.71308465735561577</v>
      </c>
      <c r="P58" s="74">
        <f t="shared" si="4"/>
        <v>0.72524945036360566</v>
      </c>
      <c r="Q58" s="74">
        <f t="shared" si="4"/>
        <v>0.71084061385425867</v>
      </c>
      <c r="R58" s="74">
        <f t="shared" si="4"/>
        <v>0.71430415698424998</v>
      </c>
      <c r="S58" s="74">
        <f>IFERROR(M58/G58,"")</f>
        <v>0.70218340611353713</v>
      </c>
      <c r="T58" s="145">
        <f>IFERROR(N58/H58,"")</f>
        <v>0.71438702516033548</v>
      </c>
    </row>
    <row r="59" spans="1:26" ht="12.75" x14ac:dyDescent="0.2">
      <c r="A59" s="77" t="s">
        <v>91</v>
      </c>
      <c r="B59" s="78" t="s">
        <v>92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2.75" x14ac:dyDescent="0.2">
      <c r="A60" s="77" t="s">
        <v>93</v>
      </c>
      <c r="B60" s="78" t="s">
        <v>94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2.75" x14ac:dyDescent="0.2">
      <c r="A61" s="77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</row>
    <row r="62" spans="1:26" x14ac:dyDescent="0.25">
      <c r="A62" s="5" t="s">
        <v>64</v>
      </c>
    </row>
    <row r="63" spans="1:26" ht="6" customHeight="1" thickBot="1" x14ac:dyDescent="0.3"/>
    <row r="64" spans="1:26" ht="14.25" thickBot="1" x14ac:dyDescent="0.3">
      <c r="B64" s="147" t="s">
        <v>23</v>
      </c>
      <c r="C64" s="148" t="s">
        <v>68</v>
      </c>
      <c r="D64" s="149"/>
      <c r="E64" s="149"/>
      <c r="F64" s="149"/>
      <c r="G64" s="149"/>
      <c r="H64" s="150"/>
      <c r="I64" s="148" t="s">
        <v>69</v>
      </c>
      <c r="J64" s="149"/>
      <c r="K64" s="149"/>
      <c r="L64" s="149"/>
      <c r="M64" s="149"/>
      <c r="N64" s="150"/>
      <c r="O64" s="148" t="s">
        <v>8</v>
      </c>
      <c r="P64" s="149"/>
      <c r="Q64" s="149"/>
      <c r="R64" s="149"/>
      <c r="S64" s="149"/>
      <c r="T64" s="150"/>
    </row>
    <row r="65" spans="1:26" s="47" customFormat="1" thickBot="1" x14ac:dyDescent="0.25">
      <c r="A65" s="38"/>
      <c r="B65" s="151"/>
      <c r="C65" s="40" t="s">
        <v>27</v>
      </c>
      <c r="D65" s="41" t="s">
        <v>28</v>
      </c>
      <c r="E65" s="42" t="s">
        <v>32</v>
      </c>
      <c r="F65" s="43" t="s">
        <v>33</v>
      </c>
      <c r="G65" s="152" t="s">
        <v>70</v>
      </c>
      <c r="H65" s="44" t="s">
        <v>71</v>
      </c>
      <c r="I65" s="45" t="s">
        <v>27</v>
      </c>
      <c r="J65" s="41" t="s">
        <v>28</v>
      </c>
      <c r="K65" s="42" t="s">
        <v>32</v>
      </c>
      <c r="L65" s="43" t="s">
        <v>33</v>
      </c>
      <c r="M65" s="152" t="s">
        <v>70</v>
      </c>
      <c r="N65" s="44" t="s">
        <v>71</v>
      </c>
      <c r="O65" s="45" t="s">
        <v>27</v>
      </c>
      <c r="P65" s="41" t="s">
        <v>28</v>
      </c>
      <c r="Q65" s="42" t="s">
        <v>32</v>
      </c>
      <c r="R65" s="43" t="s">
        <v>33</v>
      </c>
      <c r="S65" s="152" t="s">
        <v>70</v>
      </c>
      <c r="T65" s="44" t="s">
        <v>71</v>
      </c>
    </row>
    <row r="66" spans="1:26" x14ac:dyDescent="0.25">
      <c r="B66" s="48" t="s">
        <v>95</v>
      </c>
      <c r="C66" s="153">
        <v>57</v>
      </c>
      <c r="D66" s="154">
        <v>57</v>
      </c>
      <c r="E66" s="155">
        <v>57</v>
      </c>
      <c r="F66" s="156">
        <v>57</v>
      </c>
      <c r="G66" s="154">
        <v>57</v>
      </c>
      <c r="H66" s="157">
        <v>57</v>
      </c>
      <c r="I66" s="155">
        <v>24</v>
      </c>
      <c r="J66" s="154">
        <v>25</v>
      </c>
      <c r="K66" s="155">
        <v>25</v>
      </c>
      <c r="L66" s="156">
        <v>25</v>
      </c>
      <c r="M66" s="158">
        <v>25</v>
      </c>
      <c r="N66" s="157">
        <v>25</v>
      </c>
      <c r="O66" s="89">
        <f>I66/C66</f>
        <v>0.42105263157894735</v>
      </c>
      <c r="P66" s="90">
        <f t="shared" ref="O66:P70" si="6">J66/D66</f>
        <v>0.43859649122807015</v>
      </c>
      <c r="Q66" s="90">
        <f>IFERROR(K66/E66,"")</f>
        <v>0.43859649122807015</v>
      </c>
      <c r="R66" s="91">
        <f>IFERROR(L66/F66,"")</f>
        <v>0.43859649122807015</v>
      </c>
      <c r="S66" s="90">
        <f>IFERROR(M66/G66,"")</f>
        <v>0.43859649122807015</v>
      </c>
      <c r="T66" s="92">
        <f>IFERROR(N66/H66,"")</f>
        <v>0.43859649122807015</v>
      </c>
    </row>
    <row r="67" spans="1:26" x14ac:dyDescent="0.25">
      <c r="B67" s="48" t="s">
        <v>96</v>
      </c>
      <c r="C67" s="159">
        <v>21</v>
      </c>
      <c r="D67" s="160">
        <v>21</v>
      </c>
      <c r="E67" s="161">
        <v>21</v>
      </c>
      <c r="F67" s="162">
        <v>21</v>
      </c>
      <c r="G67" s="160">
        <v>21</v>
      </c>
      <c r="H67" s="163">
        <v>21</v>
      </c>
      <c r="I67" s="161">
        <v>8</v>
      </c>
      <c r="J67" s="160">
        <v>8</v>
      </c>
      <c r="K67" s="161">
        <v>8</v>
      </c>
      <c r="L67" s="162">
        <v>8</v>
      </c>
      <c r="M67" s="164">
        <v>8</v>
      </c>
      <c r="N67" s="163">
        <v>8</v>
      </c>
      <c r="O67" s="165">
        <f t="shared" si="6"/>
        <v>0.38095238095238093</v>
      </c>
      <c r="P67" s="166">
        <f t="shared" si="6"/>
        <v>0.38095238095238093</v>
      </c>
      <c r="Q67" s="166">
        <f t="shared" ref="Q67:R70" si="7">IFERROR(K67/E67,"")</f>
        <v>0.38095238095238093</v>
      </c>
      <c r="R67" s="167">
        <f t="shared" si="7"/>
        <v>0.38095238095238093</v>
      </c>
      <c r="S67" s="166">
        <f t="shared" ref="S67:S69" si="8">IFERROR(M67/G67,"")</f>
        <v>0.38095238095238093</v>
      </c>
      <c r="T67" s="168">
        <f t="shared" ref="T67:T69" si="9">IFERROR(N67/H67,"")</f>
        <v>0.38095238095238093</v>
      </c>
    </row>
    <row r="68" spans="1:26" x14ac:dyDescent="0.25">
      <c r="B68" s="48" t="s">
        <v>97</v>
      </c>
      <c r="C68" s="159">
        <v>201</v>
      </c>
      <c r="D68" s="160">
        <v>201</v>
      </c>
      <c r="E68" s="161">
        <v>201</v>
      </c>
      <c r="F68" s="162">
        <v>201</v>
      </c>
      <c r="G68" s="160">
        <v>201</v>
      </c>
      <c r="H68" s="163">
        <v>201</v>
      </c>
      <c r="I68" s="161">
        <v>64</v>
      </c>
      <c r="J68" s="160">
        <v>68</v>
      </c>
      <c r="K68" s="161">
        <v>68</v>
      </c>
      <c r="L68" s="162">
        <v>68</v>
      </c>
      <c r="M68" s="164">
        <v>68</v>
      </c>
      <c r="N68" s="163">
        <v>68</v>
      </c>
      <c r="O68" s="165">
        <f t="shared" si="6"/>
        <v>0.31840796019900497</v>
      </c>
      <c r="P68" s="166">
        <f t="shared" si="6"/>
        <v>0.3383084577114428</v>
      </c>
      <c r="Q68" s="166">
        <f t="shared" si="7"/>
        <v>0.3383084577114428</v>
      </c>
      <c r="R68" s="167">
        <f t="shared" si="7"/>
        <v>0.3383084577114428</v>
      </c>
      <c r="S68" s="166">
        <f t="shared" si="8"/>
        <v>0.3383084577114428</v>
      </c>
      <c r="T68" s="168">
        <f t="shared" si="9"/>
        <v>0.3383084577114428</v>
      </c>
    </row>
    <row r="69" spans="1:26" ht="14.25" thickBot="1" x14ac:dyDescent="0.3">
      <c r="B69" s="169" t="s">
        <v>98</v>
      </c>
      <c r="C69" s="159">
        <v>13</v>
      </c>
      <c r="D69" s="170">
        <v>13</v>
      </c>
      <c r="E69" s="161">
        <v>13</v>
      </c>
      <c r="F69" s="162">
        <v>13</v>
      </c>
      <c r="G69" s="160">
        <v>13</v>
      </c>
      <c r="H69" s="163">
        <v>13</v>
      </c>
      <c r="I69" s="171">
        <v>3</v>
      </c>
      <c r="J69" s="170">
        <v>3</v>
      </c>
      <c r="K69" s="171">
        <v>3</v>
      </c>
      <c r="L69" s="172">
        <v>3</v>
      </c>
      <c r="M69" s="173">
        <v>3</v>
      </c>
      <c r="N69" s="174">
        <v>3</v>
      </c>
      <c r="O69" s="97">
        <f t="shared" si="6"/>
        <v>0.23076923076923078</v>
      </c>
      <c r="P69" s="98">
        <f t="shared" si="6"/>
        <v>0.23076923076923078</v>
      </c>
      <c r="Q69" s="98">
        <f t="shared" si="7"/>
        <v>0.23076923076923078</v>
      </c>
      <c r="R69" s="99">
        <f t="shared" si="7"/>
        <v>0.23076923076923078</v>
      </c>
      <c r="S69" s="166">
        <f t="shared" si="8"/>
        <v>0.23076923076923078</v>
      </c>
      <c r="T69" s="168">
        <f t="shared" si="9"/>
        <v>0.23076923076923078</v>
      </c>
    </row>
    <row r="70" spans="1:26" ht="21" customHeight="1" thickBot="1" x14ac:dyDescent="0.3">
      <c r="B70" s="66" t="s">
        <v>0</v>
      </c>
      <c r="C70" s="67">
        <f t="shared" ref="C70:N70" si="10">SUM(C66:C69)</f>
        <v>292</v>
      </c>
      <c r="D70" s="68">
        <f t="shared" si="10"/>
        <v>292</v>
      </c>
      <c r="E70" s="68">
        <f t="shared" si="10"/>
        <v>292</v>
      </c>
      <c r="F70" s="69">
        <f t="shared" si="10"/>
        <v>292</v>
      </c>
      <c r="G70" s="71">
        <f t="shared" si="10"/>
        <v>292</v>
      </c>
      <c r="H70" s="72">
        <f t="shared" si="10"/>
        <v>292</v>
      </c>
      <c r="I70" s="68">
        <f t="shared" si="10"/>
        <v>99</v>
      </c>
      <c r="J70" s="68">
        <f t="shared" si="10"/>
        <v>104</v>
      </c>
      <c r="K70" s="68">
        <f t="shared" si="10"/>
        <v>104</v>
      </c>
      <c r="L70" s="69">
        <f t="shared" si="10"/>
        <v>104</v>
      </c>
      <c r="M70" s="71">
        <f t="shared" si="10"/>
        <v>104</v>
      </c>
      <c r="N70" s="72">
        <f t="shared" si="10"/>
        <v>104</v>
      </c>
      <c r="O70" s="73">
        <f t="shared" si="6"/>
        <v>0.33904109589041098</v>
      </c>
      <c r="P70" s="74">
        <f t="shared" si="6"/>
        <v>0.35616438356164382</v>
      </c>
      <c r="Q70" s="74">
        <f t="shared" si="7"/>
        <v>0.35616438356164382</v>
      </c>
      <c r="R70" s="75">
        <f t="shared" si="7"/>
        <v>0.35616438356164382</v>
      </c>
      <c r="S70" s="175">
        <f>IFERROR(M70/G70,"")</f>
        <v>0.35616438356164382</v>
      </c>
      <c r="T70" s="145">
        <f t="shared" ref="T70" si="11">IFERROR(N70/H70,"")</f>
        <v>0.35616438356164382</v>
      </c>
    </row>
    <row r="71" spans="1:26" ht="12.75" x14ac:dyDescent="0.2">
      <c r="A71" s="77" t="s">
        <v>93</v>
      </c>
      <c r="B71" s="78" t="s">
        <v>94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</sheetData>
  <sheetProtection algorithmName="SHA-512" hashValue="apb6O7zObwe3m2t7KRirutWtsqBq/Y8jioVFmdsP9GObf1JUTrCsID4cfajr8wUogJ2Lei5bHGtpPHD9GN4JyA==" saltValue="PFzYCCgBdDPG6dMRLeqTvg==" spinCount="100000" sheet="1" objects="1" scenarios="1"/>
  <mergeCells count="12">
    <mergeCell ref="B71:Z71"/>
    <mergeCell ref="O64:T64"/>
    <mergeCell ref="A8:B8"/>
    <mergeCell ref="B11:B12"/>
    <mergeCell ref="B64:B65"/>
    <mergeCell ref="C64:H64"/>
    <mergeCell ref="I64:N64"/>
    <mergeCell ref="C11:H11"/>
    <mergeCell ref="I11:N11"/>
    <mergeCell ref="O11:T11"/>
    <mergeCell ref="B59:Z59"/>
    <mergeCell ref="B60:Z60"/>
  </mergeCells>
  <printOptions horizontalCentered="1" verticalCentered="1"/>
  <pageMargins left="0.19685039370078741" right="0.27559055118110237" top="0.47244094488188981" bottom="0.74803149606299213" header="0.31496062992125984" footer="0.31496062992125984"/>
  <pageSetup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AC39"/>
  <sheetViews>
    <sheetView showGridLines="0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11" sqref="B11:B12"/>
    </sheetView>
  </sheetViews>
  <sheetFormatPr baseColWidth="10" defaultRowHeight="13.5" x14ac:dyDescent="0.25"/>
  <cols>
    <col min="1" max="1" width="3.7109375" style="30" customWidth="1"/>
    <col min="2" max="2" width="42.28515625" style="31" customWidth="1"/>
    <col min="3" max="26" width="7.28515625" style="31" customWidth="1"/>
    <col min="27" max="48" width="7.28515625" style="4" customWidth="1"/>
    <col min="49" max="16384" width="11.42578125" style="4"/>
  </cols>
  <sheetData>
    <row r="7" spans="1:26" ht="12.7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 x14ac:dyDescent="0.25">
      <c r="A8" s="1" t="s">
        <v>18</v>
      </c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3"/>
      <c r="U8" s="3"/>
      <c r="V8" s="3"/>
      <c r="W8" s="3"/>
      <c r="X8" s="4"/>
      <c r="Y8" s="4"/>
      <c r="Z8" s="4"/>
    </row>
    <row r="9" spans="1:26" ht="15.75" customHeight="1" x14ac:dyDescent="0.25">
      <c r="A9" s="5" t="s">
        <v>65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6"/>
      <c r="T9" s="6"/>
      <c r="U9" s="6"/>
      <c r="V9" s="6"/>
      <c r="W9" s="6"/>
      <c r="X9" s="4"/>
      <c r="Y9" s="4"/>
      <c r="Z9" s="4"/>
    </row>
    <row r="10" spans="1:26" ht="14.25" thickBot="1" x14ac:dyDescent="0.3"/>
    <row r="11" spans="1:26" s="37" customFormat="1" x14ac:dyDescent="0.25">
      <c r="A11" s="32"/>
      <c r="B11" s="33" t="s">
        <v>23</v>
      </c>
      <c r="C11" s="34" t="s">
        <v>68</v>
      </c>
      <c r="D11" s="35"/>
      <c r="E11" s="35"/>
      <c r="F11" s="35"/>
      <c r="G11" s="35"/>
      <c r="H11" s="36"/>
      <c r="I11" s="34" t="s">
        <v>69</v>
      </c>
      <c r="J11" s="35"/>
      <c r="K11" s="35"/>
      <c r="L11" s="35"/>
      <c r="M11" s="35"/>
      <c r="N11" s="36"/>
      <c r="O11" s="34" t="s">
        <v>8</v>
      </c>
      <c r="P11" s="35"/>
      <c r="Q11" s="35"/>
      <c r="R11" s="35"/>
      <c r="S11" s="35"/>
      <c r="T11" s="36"/>
    </row>
    <row r="12" spans="1:26" s="47" customFormat="1" thickBot="1" x14ac:dyDescent="0.25">
      <c r="A12" s="38"/>
      <c r="B12" s="39"/>
      <c r="C12" s="40" t="s">
        <v>27</v>
      </c>
      <c r="D12" s="41" t="s">
        <v>28</v>
      </c>
      <c r="E12" s="42" t="s">
        <v>32</v>
      </c>
      <c r="F12" s="43" t="s">
        <v>33</v>
      </c>
      <c r="G12" s="42" t="s">
        <v>70</v>
      </c>
      <c r="H12" s="44" t="s">
        <v>71</v>
      </c>
      <c r="I12" s="45" t="s">
        <v>27</v>
      </c>
      <c r="J12" s="41" t="s">
        <v>28</v>
      </c>
      <c r="K12" s="42" t="s">
        <v>32</v>
      </c>
      <c r="L12" s="43" t="s">
        <v>33</v>
      </c>
      <c r="M12" s="42" t="s">
        <v>70</v>
      </c>
      <c r="N12" s="44" t="s">
        <v>71</v>
      </c>
      <c r="O12" s="40" t="s">
        <v>24</v>
      </c>
      <c r="P12" s="42" t="s">
        <v>26</v>
      </c>
      <c r="Q12" s="45" t="s">
        <v>27</v>
      </c>
      <c r="R12" s="41" t="s">
        <v>28</v>
      </c>
      <c r="S12" s="42" t="s">
        <v>32</v>
      </c>
      <c r="T12" s="46" t="s">
        <v>33</v>
      </c>
    </row>
    <row r="13" spans="1:26" x14ac:dyDescent="0.25">
      <c r="B13" s="48" t="s">
        <v>99</v>
      </c>
      <c r="C13" s="49">
        <v>168</v>
      </c>
      <c r="D13" s="50">
        <v>168</v>
      </c>
      <c r="E13" s="50">
        <v>168</v>
      </c>
      <c r="F13" s="50">
        <v>168</v>
      </c>
      <c r="G13" s="50">
        <v>168</v>
      </c>
      <c r="H13" s="50">
        <v>168</v>
      </c>
      <c r="I13" s="51">
        <v>130</v>
      </c>
      <c r="J13" s="52">
        <v>131</v>
      </c>
      <c r="K13" s="52">
        <v>133</v>
      </c>
      <c r="L13" s="50">
        <v>133</v>
      </c>
      <c r="M13" s="50">
        <v>133</v>
      </c>
      <c r="N13" s="50">
        <v>133</v>
      </c>
      <c r="O13" s="53">
        <f t="shared" ref="O13:T27" si="0">IFERROR(I13/C13,"")</f>
        <v>0.77380952380952384</v>
      </c>
      <c r="P13" s="54">
        <f t="shared" si="0"/>
        <v>0.77976190476190477</v>
      </c>
      <c r="Q13" s="54">
        <f t="shared" si="0"/>
        <v>0.79166666666666663</v>
      </c>
      <c r="R13" s="54">
        <f t="shared" si="0"/>
        <v>0.79166666666666663</v>
      </c>
      <c r="S13" s="54">
        <f t="shared" si="0"/>
        <v>0.79166666666666663</v>
      </c>
      <c r="T13" s="55">
        <f>IFERROR(N13/H13,"")</f>
        <v>0.79166666666666663</v>
      </c>
      <c r="U13" s="4"/>
      <c r="V13" s="4"/>
      <c r="W13" s="4"/>
      <c r="X13" s="4"/>
      <c r="Y13" s="4"/>
      <c r="Z13" s="4"/>
    </row>
    <row r="14" spans="1:26" ht="18" customHeight="1" x14ac:dyDescent="0.25">
      <c r="B14" s="48" t="s">
        <v>100</v>
      </c>
      <c r="C14" s="49">
        <v>17</v>
      </c>
      <c r="D14" s="50">
        <v>17</v>
      </c>
      <c r="E14" s="50">
        <v>17</v>
      </c>
      <c r="F14" s="50">
        <v>17</v>
      </c>
      <c r="G14" s="50">
        <v>17</v>
      </c>
      <c r="H14" s="50">
        <v>17</v>
      </c>
      <c r="I14" s="51">
        <v>15</v>
      </c>
      <c r="J14" s="52">
        <v>15</v>
      </c>
      <c r="K14" s="52">
        <v>15</v>
      </c>
      <c r="L14" s="50">
        <v>15</v>
      </c>
      <c r="M14" s="50">
        <v>15</v>
      </c>
      <c r="N14" s="50">
        <v>15</v>
      </c>
      <c r="O14" s="53">
        <f t="shared" si="0"/>
        <v>0.88235294117647056</v>
      </c>
      <c r="P14" s="54">
        <f t="shared" si="0"/>
        <v>0.88235294117647056</v>
      </c>
      <c r="Q14" s="54">
        <f t="shared" si="0"/>
        <v>0.88235294117647056</v>
      </c>
      <c r="R14" s="54">
        <f t="shared" si="0"/>
        <v>0.88235294117647056</v>
      </c>
      <c r="S14" s="54">
        <f t="shared" si="0"/>
        <v>0.88235294117647056</v>
      </c>
      <c r="T14" s="55">
        <f t="shared" si="0"/>
        <v>0.88235294117647056</v>
      </c>
      <c r="U14" s="4"/>
      <c r="V14" s="4"/>
      <c r="W14" s="4"/>
      <c r="X14" s="4"/>
      <c r="Y14" s="4"/>
      <c r="Z14" s="4"/>
    </row>
    <row r="15" spans="1:26" x14ac:dyDescent="0.25">
      <c r="B15" s="48" t="s">
        <v>101</v>
      </c>
      <c r="C15" s="49">
        <v>31</v>
      </c>
      <c r="D15" s="50">
        <v>45</v>
      </c>
      <c r="E15" s="50">
        <v>46</v>
      </c>
      <c r="F15" s="50">
        <v>62</v>
      </c>
      <c r="G15" s="50">
        <v>62</v>
      </c>
      <c r="H15" s="50">
        <v>67</v>
      </c>
      <c r="I15" s="51">
        <v>18</v>
      </c>
      <c r="J15" s="52">
        <v>18</v>
      </c>
      <c r="K15" s="52">
        <v>22</v>
      </c>
      <c r="L15" s="50">
        <v>29</v>
      </c>
      <c r="M15" s="50">
        <v>37</v>
      </c>
      <c r="N15" s="50">
        <v>43</v>
      </c>
      <c r="O15" s="53">
        <f t="shared" si="0"/>
        <v>0.58064516129032262</v>
      </c>
      <c r="P15" s="54">
        <f t="shared" si="0"/>
        <v>0.4</v>
      </c>
      <c r="Q15" s="54">
        <f t="shared" si="0"/>
        <v>0.47826086956521741</v>
      </c>
      <c r="R15" s="54">
        <f t="shared" si="0"/>
        <v>0.46774193548387094</v>
      </c>
      <c r="S15" s="54">
        <f t="shared" si="0"/>
        <v>0.59677419354838712</v>
      </c>
      <c r="T15" s="55">
        <f t="shared" si="0"/>
        <v>0.64179104477611937</v>
      </c>
      <c r="U15" s="4"/>
      <c r="V15" s="4"/>
      <c r="W15" s="4"/>
      <c r="X15" s="4"/>
      <c r="Y15" s="4"/>
      <c r="Z15" s="4"/>
    </row>
    <row r="16" spans="1:26" x14ac:dyDescent="0.25">
      <c r="B16" s="48" t="s">
        <v>29</v>
      </c>
      <c r="C16" s="49">
        <v>300</v>
      </c>
      <c r="D16" s="50">
        <v>300</v>
      </c>
      <c r="E16" s="50">
        <v>300</v>
      </c>
      <c r="F16" s="50">
        <v>300</v>
      </c>
      <c r="G16" s="50">
        <v>300</v>
      </c>
      <c r="H16" s="50">
        <v>300</v>
      </c>
      <c r="I16" s="51">
        <v>255</v>
      </c>
      <c r="J16" s="52">
        <v>255</v>
      </c>
      <c r="K16" s="52">
        <v>255</v>
      </c>
      <c r="L16" s="50">
        <v>255</v>
      </c>
      <c r="M16" s="50">
        <v>255</v>
      </c>
      <c r="N16" s="50">
        <v>255</v>
      </c>
      <c r="O16" s="53">
        <f t="shared" si="0"/>
        <v>0.85</v>
      </c>
      <c r="P16" s="54">
        <f t="shared" si="0"/>
        <v>0.85</v>
      </c>
      <c r="Q16" s="54">
        <f t="shared" si="0"/>
        <v>0.85</v>
      </c>
      <c r="R16" s="54">
        <f t="shared" si="0"/>
        <v>0.85</v>
      </c>
      <c r="S16" s="54">
        <f t="shared" si="0"/>
        <v>0.85</v>
      </c>
      <c r="T16" s="55">
        <f t="shared" si="0"/>
        <v>0.85</v>
      </c>
      <c r="U16" s="4"/>
      <c r="V16" s="4"/>
      <c r="W16" s="4"/>
      <c r="X16" s="4"/>
      <c r="Y16" s="4"/>
      <c r="Z16" s="4"/>
    </row>
    <row r="17" spans="1:26" x14ac:dyDescent="0.25">
      <c r="B17" s="48" t="s">
        <v>30</v>
      </c>
      <c r="C17" s="49">
        <v>542</v>
      </c>
      <c r="D17" s="50">
        <v>544</v>
      </c>
      <c r="E17" s="50">
        <v>552</v>
      </c>
      <c r="F17" s="50">
        <v>552</v>
      </c>
      <c r="G17" s="50">
        <v>563</v>
      </c>
      <c r="H17" s="50">
        <v>564</v>
      </c>
      <c r="I17" s="49">
        <v>483</v>
      </c>
      <c r="J17" s="50">
        <v>488</v>
      </c>
      <c r="K17" s="50">
        <v>489</v>
      </c>
      <c r="L17" s="50">
        <v>493</v>
      </c>
      <c r="M17" s="50">
        <v>494</v>
      </c>
      <c r="N17" s="50">
        <v>501</v>
      </c>
      <c r="O17" s="53">
        <f t="shared" si="0"/>
        <v>0.89114391143911442</v>
      </c>
      <c r="P17" s="54">
        <f t="shared" si="0"/>
        <v>0.8970588235294118</v>
      </c>
      <c r="Q17" s="54">
        <f t="shared" si="0"/>
        <v>0.88586956521739135</v>
      </c>
      <c r="R17" s="54">
        <f t="shared" si="0"/>
        <v>0.89311594202898548</v>
      </c>
      <c r="S17" s="54">
        <f t="shared" si="0"/>
        <v>0.87744227353463589</v>
      </c>
      <c r="T17" s="55">
        <f t="shared" si="0"/>
        <v>0.88829787234042556</v>
      </c>
      <c r="U17" s="4"/>
      <c r="V17" s="4"/>
      <c r="W17" s="4"/>
      <c r="X17" s="4"/>
      <c r="Y17" s="4"/>
      <c r="Z17" s="4"/>
    </row>
    <row r="18" spans="1:26" x14ac:dyDescent="0.25">
      <c r="B18" s="48" t="s">
        <v>102</v>
      </c>
      <c r="C18" s="49">
        <v>101</v>
      </c>
      <c r="D18" s="50">
        <v>101</v>
      </c>
      <c r="E18" s="50">
        <v>101</v>
      </c>
      <c r="F18" s="50">
        <v>101</v>
      </c>
      <c r="G18" s="50">
        <v>101</v>
      </c>
      <c r="H18" s="50">
        <v>101</v>
      </c>
      <c r="I18" s="49">
        <v>86</v>
      </c>
      <c r="J18" s="50">
        <v>86</v>
      </c>
      <c r="K18" s="50">
        <v>86</v>
      </c>
      <c r="L18" s="50">
        <v>87</v>
      </c>
      <c r="M18" s="50">
        <v>87</v>
      </c>
      <c r="N18" s="50">
        <v>87</v>
      </c>
      <c r="O18" s="53">
        <f t="shared" si="0"/>
        <v>0.85148514851485146</v>
      </c>
      <c r="P18" s="54">
        <f t="shared" si="0"/>
        <v>0.85148514851485146</v>
      </c>
      <c r="Q18" s="54">
        <f t="shared" si="0"/>
        <v>0.85148514851485146</v>
      </c>
      <c r="R18" s="54">
        <f t="shared" si="0"/>
        <v>0.86138613861386137</v>
      </c>
      <c r="S18" s="54">
        <f t="shared" si="0"/>
        <v>0.86138613861386137</v>
      </c>
      <c r="T18" s="55">
        <f t="shared" si="0"/>
        <v>0.86138613861386137</v>
      </c>
      <c r="U18" s="4"/>
      <c r="V18" s="4"/>
      <c r="W18" s="4"/>
      <c r="X18" s="4"/>
      <c r="Y18" s="4"/>
      <c r="Z18" s="4"/>
    </row>
    <row r="19" spans="1:26" x14ac:dyDescent="0.25">
      <c r="B19" s="48" t="s">
        <v>103</v>
      </c>
      <c r="C19" s="49">
        <v>175</v>
      </c>
      <c r="D19" s="50">
        <v>175</v>
      </c>
      <c r="E19" s="50">
        <v>175</v>
      </c>
      <c r="F19" s="50">
        <v>175</v>
      </c>
      <c r="G19" s="50">
        <v>175</v>
      </c>
      <c r="H19" s="50">
        <v>175</v>
      </c>
      <c r="I19" s="49">
        <v>159</v>
      </c>
      <c r="J19" s="50">
        <v>160</v>
      </c>
      <c r="K19" s="50">
        <v>160</v>
      </c>
      <c r="L19" s="50">
        <v>161</v>
      </c>
      <c r="M19" s="50">
        <v>161</v>
      </c>
      <c r="N19" s="50">
        <v>162</v>
      </c>
      <c r="O19" s="53">
        <f t="shared" si="0"/>
        <v>0.90857142857142859</v>
      </c>
      <c r="P19" s="54">
        <f t="shared" si="0"/>
        <v>0.91428571428571426</v>
      </c>
      <c r="Q19" s="54">
        <f t="shared" si="0"/>
        <v>0.91428571428571426</v>
      </c>
      <c r="R19" s="54">
        <f t="shared" si="0"/>
        <v>0.92</v>
      </c>
      <c r="S19" s="54">
        <f t="shared" si="0"/>
        <v>0.92</v>
      </c>
      <c r="T19" s="55">
        <f t="shared" si="0"/>
        <v>0.92571428571428571</v>
      </c>
      <c r="U19" s="4"/>
      <c r="V19" s="4"/>
      <c r="W19" s="4"/>
      <c r="X19" s="4"/>
      <c r="Y19" s="4"/>
      <c r="Z19" s="4"/>
    </row>
    <row r="20" spans="1:26" x14ac:dyDescent="0.25">
      <c r="B20" s="48" t="s">
        <v>104</v>
      </c>
      <c r="C20" s="51">
        <v>10</v>
      </c>
      <c r="D20" s="52">
        <v>10</v>
      </c>
      <c r="E20" s="52">
        <v>10</v>
      </c>
      <c r="F20" s="50">
        <v>10</v>
      </c>
      <c r="G20" s="50">
        <v>19</v>
      </c>
      <c r="H20" s="50">
        <v>19</v>
      </c>
      <c r="I20" s="51">
        <v>0</v>
      </c>
      <c r="J20" s="52">
        <v>4</v>
      </c>
      <c r="K20" s="52">
        <v>4</v>
      </c>
      <c r="L20" s="50">
        <v>4</v>
      </c>
      <c r="M20" s="50">
        <v>4</v>
      </c>
      <c r="N20" s="50">
        <v>5</v>
      </c>
      <c r="O20" s="53">
        <f t="shared" si="0"/>
        <v>0</v>
      </c>
      <c r="P20" s="54">
        <f t="shared" si="0"/>
        <v>0.4</v>
      </c>
      <c r="Q20" s="54">
        <f t="shared" si="0"/>
        <v>0.4</v>
      </c>
      <c r="R20" s="54">
        <f t="shared" si="0"/>
        <v>0.4</v>
      </c>
      <c r="S20" s="54">
        <f t="shared" si="0"/>
        <v>0.21052631578947367</v>
      </c>
      <c r="T20" s="55">
        <f t="shared" si="0"/>
        <v>0.26315789473684209</v>
      </c>
      <c r="U20" s="4"/>
      <c r="V20" s="4"/>
      <c r="W20" s="4"/>
      <c r="X20" s="4"/>
      <c r="Y20" s="4"/>
      <c r="Z20" s="4"/>
    </row>
    <row r="21" spans="1:26" x14ac:dyDescent="0.25">
      <c r="B21" s="48" t="s">
        <v>49</v>
      </c>
      <c r="C21" s="49">
        <v>132</v>
      </c>
      <c r="D21" s="50">
        <v>135</v>
      </c>
      <c r="E21" s="50">
        <v>144</v>
      </c>
      <c r="F21" s="50">
        <v>145</v>
      </c>
      <c r="G21" s="50">
        <v>155</v>
      </c>
      <c r="H21" s="50">
        <v>157</v>
      </c>
      <c r="I21" s="49">
        <v>86</v>
      </c>
      <c r="J21" s="50">
        <v>90</v>
      </c>
      <c r="K21" s="50">
        <v>91</v>
      </c>
      <c r="L21" s="50">
        <v>92</v>
      </c>
      <c r="M21" s="50">
        <v>93</v>
      </c>
      <c r="N21" s="50">
        <v>95</v>
      </c>
      <c r="O21" s="53">
        <f t="shared" si="0"/>
        <v>0.65151515151515149</v>
      </c>
      <c r="P21" s="54">
        <f t="shared" si="0"/>
        <v>0.66666666666666663</v>
      </c>
      <c r="Q21" s="54">
        <f t="shared" si="0"/>
        <v>0.63194444444444442</v>
      </c>
      <c r="R21" s="54">
        <f t="shared" si="0"/>
        <v>0.6344827586206897</v>
      </c>
      <c r="S21" s="54">
        <f t="shared" si="0"/>
        <v>0.6</v>
      </c>
      <c r="T21" s="55">
        <f t="shared" si="0"/>
        <v>0.60509554140127386</v>
      </c>
      <c r="U21" s="4"/>
      <c r="V21" s="4"/>
      <c r="W21" s="4"/>
      <c r="X21" s="4"/>
      <c r="Y21" s="4"/>
      <c r="Z21" s="4"/>
    </row>
    <row r="22" spans="1:26" x14ac:dyDescent="0.25">
      <c r="B22" s="48" t="s">
        <v>50</v>
      </c>
      <c r="C22" s="49">
        <v>141</v>
      </c>
      <c r="D22" s="50">
        <v>142</v>
      </c>
      <c r="E22" s="50">
        <v>158</v>
      </c>
      <c r="F22" s="50">
        <v>159</v>
      </c>
      <c r="G22" s="50">
        <v>169</v>
      </c>
      <c r="H22" s="50">
        <v>169</v>
      </c>
      <c r="I22" s="49">
        <v>85</v>
      </c>
      <c r="J22" s="50">
        <v>90</v>
      </c>
      <c r="K22" s="50">
        <v>90</v>
      </c>
      <c r="L22" s="50">
        <v>95</v>
      </c>
      <c r="M22" s="50">
        <v>98</v>
      </c>
      <c r="N22" s="50">
        <v>107</v>
      </c>
      <c r="O22" s="53">
        <f t="shared" si="0"/>
        <v>0.6028368794326241</v>
      </c>
      <c r="P22" s="54">
        <f t="shared" si="0"/>
        <v>0.63380281690140849</v>
      </c>
      <c r="Q22" s="54">
        <f t="shared" si="0"/>
        <v>0.569620253164557</v>
      </c>
      <c r="R22" s="54">
        <f t="shared" si="0"/>
        <v>0.59748427672955973</v>
      </c>
      <c r="S22" s="54">
        <f t="shared" si="0"/>
        <v>0.57988165680473369</v>
      </c>
      <c r="T22" s="55">
        <f t="shared" si="0"/>
        <v>0.63313609467455623</v>
      </c>
      <c r="U22" s="4"/>
      <c r="V22" s="4"/>
      <c r="W22" s="4"/>
      <c r="X22" s="4"/>
      <c r="Y22" s="4"/>
      <c r="Z22" s="4"/>
    </row>
    <row r="23" spans="1:26" s="47" customFormat="1" ht="15" customHeight="1" x14ac:dyDescent="0.2">
      <c r="A23" s="38"/>
      <c r="B23" s="48" t="s">
        <v>41</v>
      </c>
      <c r="C23" s="49">
        <v>38</v>
      </c>
      <c r="D23" s="50">
        <v>38</v>
      </c>
      <c r="E23" s="50">
        <v>49</v>
      </c>
      <c r="F23" s="50">
        <v>49</v>
      </c>
      <c r="G23" s="50">
        <v>56</v>
      </c>
      <c r="H23" s="50">
        <v>56</v>
      </c>
      <c r="I23" s="51">
        <v>13</v>
      </c>
      <c r="J23" s="52">
        <v>17</v>
      </c>
      <c r="K23" s="52">
        <v>18</v>
      </c>
      <c r="L23" s="50">
        <v>21</v>
      </c>
      <c r="M23" s="50">
        <v>23</v>
      </c>
      <c r="N23" s="50">
        <v>25</v>
      </c>
      <c r="O23" s="53">
        <f t="shared" si="0"/>
        <v>0.34210526315789475</v>
      </c>
      <c r="P23" s="54">
        <f t="shared" si="0"/>
        <v>0.44736842105263158</v>
      </c>
      <c r="Q23" s="54">
        <f t="shared" si="0"/>
        <v>0.36734693877551022</v>
      </c>
      <c r="R23" s="54">
        <f t="shared" si="0"/>
        <v>0.42857142857142855</v>
      </c>
      <c r="S23" s="54">
        <f t="shared" si="0"/>
        <v>0.4107142857142857</v>
      </c>
      <c r="T23" s="55">
        <f t="shared" si="0"/>
        <v>0.44642857142857145</v>
      </c>
    </row>
    <row r="24" spans="1:26" x14ac:dyDescent="0.25">
      <c r="B24" s="48" t="s">
        <v>105</v>
      </c>
      <c r="C24" s="56"/>
      <c r="D24" s="57"/>
      <c r="E24" s="52">
        <v>7</v>
      </c>
      <c r="F24" s="50">
        <v>9</v>
      </c>
      <c r="G24" s="50">
        <v>15</v>
      </c>
      <c r="H24" s="50">
        <v>15</v>
      </c>
      <c r="I24" s="56"/>
      <c r="J24" s="57"/>
      <c r="K24" s="52">
        <v>0</v>
      </c>
      <c r="L24" s="50">
        <v>1</v>
      </c>
      <c r="M24" s="50">
        <v>1</v>
      </c>
      <c r="N24" s="50">
        <v>7</v>
      </c>
      <c r="O24" s="58"/>
      <c r="P24" s="59"/>
      <c r="Q24" s="54">
        <f t="shared" si="0"/>
        <v>0</v>
      </c>
      <c r="R24" s="54">
        <f t="shared" si="0"/>
        <v>0.1111111111111111</v>
      </c>
      <c r="S24" s="54">
        <f t="shared" si="0"/>
        <v>6.6666666666666666E-2</v>
      </c>
      <c r="T24" s="55">
        <f t="shared" si="0"/>
        <v>0.46666666666666667</v>
      </c>
      <c r="U24" s="4"/>
      <c r="V24" s="4"/>
      <c r="W24" s="4"/>
      <c r="X24" s="4"/>
      <c r="Y24" s="4"/>
      <c r="Z24" s="4"/>
    </row>
    <row r="25" spans="1:26" x14ac:dyDescent="0.25">
      <c r="B25" s="48" t="s">
        <v>106</v>
      </c>
      <c r="C25" s="51">
        <v>806</v>
      </c>
      <c r="D25" s="52">
        <v>833</v>
      </c>
      <c r="E25" s="52">
        <v>833</v>
      </c>
      <c r="F25" s="50">
        <v>860</v>
      </c>
      <c r="G25" s="50">
        <v>860</v>
      </c>
      <c r="H25" s="50">
        <v>891</v>
      </c>
      <c r="I25" s="49">
        <v>754</v>
      </c>
      <c r="J25" s="50">
        <v>757</v>
      </c>
      <c r="K25" s="50">
        <v>761</v>
      </c>
      <c r="L25" s="50">
        <v>769</v>
      </c>
      <c r="M25" s="50">
        <v>770</v>
      </c>
      <c r="N25" s="50">
        <v>786</v>
      </c>
      <c r="O25" s="53">
        <f t="shared" ref="O25:P27" si="1">IFERROR(I25/C25,"")</f>
        <v>0.93548387096774188</v>
      </c>
      <c r="P25" s="54">
        <f t="shared" si="1"/>
        <v>0.90876350540216089</v>
      </c>
      <c r="Q25" s="54">
        <f t="shared" si="0"/>
        <v>0.91356542617046821</v>
      </c>
      <c r="R25" s="54">
        <f t="shared" si="0"/>
        <v>0.89418604651162792</v>
      </c>
      <c r="S25" s="54">
        <f t="shared" si="0"/>
        <v>0.89534883720930236</v>
      </c>
      <c r="T25" s="55">
        <f t="shared" si="0"/>
        <v>0.88215488215488214</v>
      </c>
      <c r="U25" s="4"/>
      <c r="V25" s="4"/>
      <c r="W25" s="4"/>
      <c r="X25" s="4"/>
      <c r="Y25" s="4"/>
      <c r="Z25" s="4"/>
    </row>
    <row r="26" spans="1:26" x14ac:dyDescent="0.25">
      <c r="B26" s="48" t="s">
        <v>107</v>
      </c>
      <c r="C26" s="49">
        <v>20</v>
      </c>
      <c r="D26" s="50">
        <v>20</v>
      </c>
      <c r="E26" s="50">
        <v>20</v>
      </c>
      <c r="F26" s="50">
        <v>20</v>
      </c>
      <c r="G26" s="50">
        <v>20</v>
      </c>
      <c r="H26" s="50">
        <v>20</v>
      </c>
      <c r="I26" s="49">
        <v>16</v>
      </c>
      <c r="J26" s="50">
        <v>16</v>
      </c>
      <c r="K26" s="50">
        <v>17</v>
      </c>
      <c r="L26" s="50">
        <v>17</v>
      </c>
      <c r="M26" s="50">
        <v>17</v>
      </c>
      <c r="N26" s="50">
        <v>17</v>
      </c>
      <c r="O26" s="53">
        <f t="shared" si="1"/>
        <v>0.8</v>
      </c>
      <c r="P26" s="54">
        <f t="shared" si="1"/>
        <v>0.8</v>
      </c>
      <c r="Q26" s="54">
        <f t="shared" si="0"/>
        <v>0.85</v>
      </c>
      <c r="R26" s="54">
        <f t="shared" si="0"/>
        <v>0.85</v>
      </c>
      <c r="S26" s="54">
        <f t="shared" si="0"/>
        <v>0.85</v>
      </c>
      <c r="T26" s="55">
        <f t="shared" si="0"/>
        <v>0.85</v>
      </c>
      <c r="U26" s="4"/>
      <c r="V26" s="4"/>
      <c r="W26" s="4"/>
      <c r="X26" s="4"/>
      <c r="Y26" s="4"/>
      <c r="Z26" s="4"/>
    </row>
    <row r="27" spans="1:26" ht="14.25" thickBot="1" x14ac:dyDescent="0.3">
      <c r="B27" s="60" t="s">
        <v>60</v>
      </c>
      <c r="C27" s="61">
        <v>151</v>
      </c>
      <c r="D27" s="62">
        <v>152</v>
      </c>
      <c r="E27" s="62">
        <v>166</v>
      </c>
      <c r="F27" s="62">
        <v>166</v>
      </c>
      <c r="G27" s="62">
        <v>177</v>
      </c>
      <c r="H27" s="62">
        <v>177</v>
      </c>
      <c r="I27" s="61">
        <v>107</v>
      </c>
      <c r="J27" s="62">
        <v>112</v>
      </c>
      <c r="K27" s="62">
        <v>115</v>
      </c>
      <c r="L27" s="62">
        <v>120</v>
      </c>
      <c r="M27" s="62">
        <v>126</v>
      </c>
      <c r="N27" s="62">
        <v>131</v>
      </c>
      <c r="O27" s="63">
        <f t="shared" si="1"/>
        <v>0.70860927152317876</v>
      </c>
      <c r="P27" s="64">
        <f t="shared" si="1"/>
        <v>0.73684210526315785</v>
      </c>
      <c r="Q27" s="64">
        <f t="shared" si="0"/>
        <v>0.69277108433734935</v>
      </c>
      <c r="R27" s="64">
        <f t="shared" si="0"/>
        <v>0.72289156626506024</v>
      </c>
      <c r="S27" s="64">
        <f t="shared" si="0"/>
        <v>0.71186440677966101</v>
      </c>
      <c r="T27" s="65">
        <f t="shared" si="0"/>
        <v>0.74011299435028244</v>
      </c>
      <c r="U27" s="4"/>
      <c r="V27" s="4"/>
      <c r="W27" s="4"/>
      <c r="X27" s="4"/>
      <c r="Y27" s="4"/>
      <c r="Z27" s="4"/>
    </row>
    <row r="28" spans="1:26" s="47" customFormat="1" ht="18.75" customHeight="1" thickBot="1" x14ac:dyDescent="0.25">
      <c r="A28" s="38"/>
      <c r="B28" s="66" t="s">
        <v>0</v>
      </c>
      <c r="C28" s="67">
        <f>SUM(C13:C27)</f>
        <v>2632</v>
      </c>
      <c r="D28" s="68">
        <f>SUM(D13:D27)</f>
        <v>2680</v>
      </c>
      <c r="E28" s="68">
        <f>SUM(E13:E27)</f>
        <v>2746</v>
      </c>
      <c r="F28" s="69">
        <f>SUM(F13:F27)</f>
        <v>2793</v>
      </c>
      <c r="G28" s="68">
        <f t="shared" ref="G28:H28" si="2">SUM(G13:G27)</f>
        <v>2857</v>
      </c>
      <c r="H28" s="70">
        <f t="shared" si="2"/>
        <v>2896</v>
      </c>
      <c r="I28" s="67">
        <f>SUM(I13:I27)</f>
        <v>2207</v>
      </c>
      <c r="J28" s="68">
        <f>SUM(J13:J27)</f>
        <v>2239</v>
      </c>
      <c r="K28" s="68">
        <f>SUM(K13:K27)</f>
        <v>2256</v>
      </c>
      <c r="L28" s="69">
        <f>SUM(L13:L27)</f>
        <v>2292</v>
      </c>
      <c r="M28" s="71">
        <f t="shared" ref="M28:N28" si="3">SUM(M13:M27)</f>
        <v>2314</v>
      </c>
      <c r="N28" s="72">
        <f t="shared" si="3"/>
        <v>2369</v>
      </c>
      <c r="O28" s="73">
        <f t="shared" ref="O28:P28" si="4">I28/C28</f>
        <v>0.83852583586626139</v>
      </c>
      <c r="P28" s="74">
        <f t="shared" si="4"/>
        <v>0.83544776119402986</v>
      </c>
      <c r="Q28" s="74">
        <f t="shared" ref="Q28" si="5">IFERROR(K28/E28,"")</f>
        <v>0.82155863073561541</v>
      </c>
      <c r="R28" s="75">
        <f t="shared" ref="R28" si="6">IFERROR(L28/F28,"")</f>
        <v>0.82062298603651984</v>
      </c>
      <c r="S28" s="74">
        <f t="shared" ref="S28" si="7">IFERROR(M28/G28,"")</f>
        <v>0.80994049702485127</v>
      </c>
      <c r="T28" s="76">
        <f>IFERROR(N28/H28,"")</f>
        <v>0.81802486187845302</v>
      </c>
    </row>
    <row r="29" spans="1:26" s="47" customFormat="1" ht="12.75" x14ac:dyDescent="0.2">
      <c r="A29" s="77" t="s">
        <v>91</v>
      </c>
      <c r="B29" s="78" t="s">
        <v>92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s="47" customFormat="1" ht="11.25" customHeight="1" x14ac:dyDescent="0.2">
      <c r="A30" s="77" t="s">
        <v>93</v>
      </c>
      <c r="B30" s="78" t="s">
        <v>94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2" spans="1:26" ht="14.25" thickBot="1" x14ac:dyDescent="0.3">
      <c r="A32" s="5" t="s">
        <v>66</v>
      </c>
    </row>
    <row r="33" spans="1:29" x14ac:dyDescent="0.25">
      <c r="B33" s="79" t="s">
        <v>23</v>
      </c>
      <c r="C33" s="34" t="s">
        <v>68</v>
      </c>
      <c r="D33" s="35"/>
      <c r="E33" s="35"/>
      <c r="F33" s="35"/>
      <c r="G33" s="35"/>
      <c r="H33" s="35"/>
      <c r="I33" s="35"/>
      <c r="J33" s="35"/>
      <c r="K33" s="36"/>
      <c r="L33" s="34" t="s">
        <v>73</v>
      </c>
      <c r="M33" s="35"/>
      <c r="N33" s="35"/>
      <c r="O33" s="35"/>
      <c r="P33" s="35"/>
      <c r="Q33" s="35"/>
      <c r="R33" s="35"/>
      <c r="S33" s="35"/>
      <c r="T33" s="36"/>
      <c r="U33" s="34" t="s">
        <v>25</v>
      </c>
      <c r="V33" s="35"/>
      <c r="W33" s="35"/>
      <c r="X33" s="35"/>
      <c r="Y33" s="35"/>
      <c r="Z33" s="35"/>
      <c r="AA33" s="35"/>
      <c r="AB33" s="35"/>
      <c r="AC33" s="36"/>
    </row>
    <row r="34" spans="1:29" ht="14.25" thickBot="1" x14ac:dyDescent="0.3">
      <c r="B34" s="80"/>
      <c r="C34" s="81" t="s">
        <v>27</v>
      </c>
      <c r="D34" s="81" t="s">
        <v>28</v>
      </c>
      <c r="E34" s="82" t="s">
        <v>31</v>
      </c>
      <c r="F34" s="81" t="s">
        <v>32</v>
      </c>
      <c r="G34" s="81" t="s">
        <v>33</v>
      </c>
      <c r="H34" s="83" t="s">
        <v>34</v>
      </c>
      <c r="I34" s="81" t="s">
        <v>70</v>
      </c>
      <c r="J34" s="81" t="s">
        <v>71</v>
      </c>
      <c r="K34" s="84" t="s">
        <v>72</v>
      </c>
      <c r="L34" s="81" t="s">
        <v>27</v>
      </c>
      <c r="M34" s="81" t="s">
        <v>28</v>
      </c>
      <c r="N34" s="82" t="s">
        <v>31</v>
      </c>
      <c r="O34" s="81" t="s">
        <v>32</v>
      </c>
      <c r="P34" s="81" t="s">
        <v>33</v>
      </c>
      <c r="Q34" s="83" t="s">
        <v>34</v>
      </c>
      <c r="R34" s="81" t="s">
        <v>70</v>
      </c>
      <c r="S34" s="81" t="s">
        <v>71</v>
      </c>
      <c r="T34" s="84" t="s">
        <v>72</v>
      </c>
      <c r="U34" s="81" t="s">
        <v>27</v>
      </c>
      <c r="V34" s="81" t="s">
        <v>28</v>
      </c>
      <c r="W34" s="82" t="s">
        <v>31</v>
      </c>
      <c r="X34" s="81" t="s">
        <v>32</v>
      </c>
      <c r="Y34" s="81" t="s">
        <v>33</v>
      </c>
      <c r="Z34" s="83" t="s">
        <v>34</v>
      </c>
      <c r="AA34" s="81" t="s">
        <v>70</v>
      </c>
      <c r="AB34" s="81" t="s">
        <v>71</v>
      </c>
      <c r="AC34" s="84" t="s">
        <v>72</v>
      </c>
    </row>
    <row r="35" spans="1:29" x14ac:dyDescent="0.25">
      <c r="B35" s="48" t="s">
        <v>108</v>
      </c>
      <c r="C35" s="85">
        <v>26</v>
      </c>
      <c r="D35" s="86">
        <v>36</v>
      </c>
      <c r="E35" s="86">
        <v>36</v>
      </c>
      <c r="F35" s="86">
        <v>36</v>
      </c>
      <c r="G35" s="86">
        <v>44</v>
      </c>
      <c r="H35" s="87">
        <v>44</v>
      </c>
      <c r="I35" s="86">
        <v>44</v>
      </c>
      <c r="J35" s="86">
        <v>48</v>
      </c>
      <c r="K35" s="88">
        <v>51</v>
      </c>
      <c r="L35" s="85">
        <v>8</v>
      </c>
      <c r="M35" s="86">
        <v>8</v>
      </c>
      <c r="N35" s="86">
        <v>8</v>
      </c>
      <c r="O35" s="86">
        <v>8</v>
      </c>
      <c r="P35" s="86">
        <v>8</v>
      </c>
      <c r="Q35" s="87">
        <v>11</v>
      </c>
      <c r="R35" s="86">
        <v>12</v>
      </c>
      <c r="S35" s="86">
        <v>12</v>
      </c>
      <c r="T35" s="88">
        <v>12</v>
      </c>
      <c r="U35" s="89">
        <f>L35/C35</f>
        <v>0.30769230769230771</v>
      </c>
      <c r="V35" s="90">
        <f t="shared" ref="U35:V37" si="8">M35/D35</f>
        <v>0.22222222222222221</v>
      </c>
      <c r="W35" s="90">
        <f t="shared" ref="W35:AB35" si="9">IFERROR(N35/E35,"")</f>
        <v>0.22222222222222221</v>
      </c>
      <c r="X35" s="90">
        <f t="shared" si="9"/>
        <v>0.22222222222222221</v>
      </c>
      <c r="Y35" s="90">
        <f t="shared" si="9"/>
        <v>0.18181818181818182</v>
      </c>
      <c r="Z35" s="91">
        <f t="shared" si="9"/>
        <v>0.25</v>
      </c>
      <c r="AA35" s="90">
        <f t="shared" si="9"/>
        <v>0.27272727272727271</v>
      </c>
      <c r="AB35" s="90">
        <f t="shared" si="9"/>
        <v>0.25</v>
      </c>
      <c r="AC35" s="92">
        <f>IFERROR(T35/K35,"")</f>
        <v>0.23529411764705882</v>
      </c>
    </row>
    <row r="36" spans="1:29" ht="14.25" thickBot="1" x14ac:dyDescent="0.3">
      <c r="B36" s="48" t="s">
        <v>109</v>
      </c>
      <c r="C36" s="93">
        <v>41</v>
      </c>
      <c r="D36" s="94">
        <v>54</v>
      </c>
      <c r="E36" s="94">
        <v>54</v>
      </c>
      <c r="F36" s="94">
        <v>54</v>
      </c>
      <c r="G36" s="94">
        <v>75</v>
      </c>
      <c r="H36" s="95">
        <v>77</v>
      </c>
      <c r="I36" s="94">
        <v>77</v>
      </c>
      <c r="J36" s="94">
        <v>100</v>
      </c>
      <c r="K36" s="96">
        <v>102</v>
      </c>
      <c r="L36" s="93">
        <v>25</v>
      </c>
      <c r="M36" s="94">
        <v>28</v>
      </c>
      <c r="N36" s="94">
        <v>28</v>
      </c>
      <c r="O36" s="94">
        <v>28</v>
      </c>
      <c r="P36" s="94">
        <v>30</v>
      </c>
      <c r="Q36" s="95">
        <v>33</v>
      </c>
      <c r="R36" s="94">
        <v>35</v>
      </c>
      <c r="S36" s="94">
        <v>35</v>
      </c>
      <c r="T36" s="96">
        <v>39</v>
      </c>
      <c r="U36" s="97">
        <f t="shared" si="8"/>
        <v>0.6097560975609756</v>
      </c>
      <c r="V36" s="98">
        <f t="shared" si="8"/>
        <v>0.51851851851851849</v>
      </c>
      <c r="W36" s="98">
        <f>IFERROR(N36/E36,"")</f>
        <v>0.51851851851851849</v>
      </c>
      <c r="X36" s="98">
        <f>IFERROR(O36/F36,"")</f>
        <v>0.51851851851851849</v>
      </c>
      <c r="Y36" s="98">
        <f>IFERROR(P36/G36,"")</f>
        <v>0.4</v>
      </c>
      <c r="Z36" s="99">
        <f>IFERROR(Q36/H36,"")</f>
        <v>0.42857142857142855</v>
      </c>
      <c r="AA36" s="98">
        <f>IFERROR(R36/I36,"")</f>
        <v>0.45454545454545453</v>
      </c>
      <c r="AB36" s="98">
        <f t="shared" ref="AB36:AC36" si="10">IFERROR(S36/J36,"")</f>
        <v>0.35</v>
      </c>
      <c r="AC36" s="100">
        <f t="shared" si="10"/>
        <v>0.38235294117647056</v>
      </c>
    </row>
    <row r="37" spans="1:29" ht="19.5" customHeight="1" thickBot="1" x14ac:dyDescent="0.3">
      <c r="B37" s="66" t="s">
        <v>0</v>
      </c>
      <c r="C37" s="67">
        <f t="shared" ref="C37:H37" si="11">SUM(C35:C36)</f>
        <v>67</v>
      </c>
      <c r="D37" s="68">
        <f t="shared" si="11"/>
        <v>90</v>
      </c>
      <c r="E37" s="68">
        <f t="shared" si="11"/>
        <v>90</v>
      </c>
      <c r="F37" s="68">
        <f t="shared" si="11"/>
        <v>90</v>
      </c>
      <c r="G37" s="68">
        <f t="shared" si="11"/>
        <v>119</v>
      </c>
      <c r="H37" s="72">
        <f t="shared" si="11"/>
        <v>121</v>
      </c>
      <c r="I37" s="72">
        <f t="shared" ref="I37:K37" si="12">SUM(I35:I36)</f>
        <v>121</v>
      </c>
      <c r="J37" s="72">
        <f t="shared" si="12"/>
        <v>148</v>
      </c>
      <c r="K37" s="72">
        <f t="shared" si="12"/>
        <v>153</v>
      </c>
      <c r="L37" s="67">
        <f t="shared" ref="L37:Q37" si="13">SUM(L35:L36)</f>
        <v>33</v>
      </c>
      <c r="M37" s="68">
        <f t="shared" si="13"/>
        <v>36</v>
      </c>
      <c r="N37" s="68">
        <f t="shared" si="13"/>
        <v>36</v>
      </c>
      <c r="O37" s="68">
        <f t="shared" si="13"/>
        <v>36</v>
      </c>
      <c r="P37" s="68">
        <f t="shared" si="13"/>
        <v>38</v>
      </c>
      <c r="Q37" s="68">
        <f t="shared" si="13"/>
        <v>44</v>
      </c>
      <c r="R37" s="68">
        <f t="shared" ref="R37:T37" si="14">SUM(R35:R36)</f>
        <v>47</v>
      </c>
      <c r="S37" s="68">
        <f t="shared" si="14"/>
        <v>47</v>
      </c>
      <c r="T37" s="72">
        <f t="shared" si="14"/>
        <v>51</v>
      </c>
      <c r="U37" s="73">
        <f t="shared" si="8"/>
        <v>0.4925373134328358</v>
      </c>
      <c r="V37" s="74">
        <f t="shared" si="8"/>
        <v>0.4</v>
      </c>
      <c r="W37" s="74">
        <f>IFERROR(N37/E37,"")</f>
        <v>0.4</v>
      </c>
      <c r="X37" s="74">
        <f>IFERROR(O37/F37,"")</f>
        <v>0.4</v>
      </c>
      <c r="Y37" s="74">
        <f>IFERROR(P37/G37,"")</f>
        <v>0.31932773109243695</v>
      </c>
      <c r="Z37" s="76">
        <f>IFERROR(Q37/H37,"")</f>
        <v>0.36363636363636365</v>
      </c>
      <c r="AA37" s="76">
        <f t="shared" ref="AA37:AC37" si="15">IFERROR(R37/I37,"")</f>
        <v>0.38842975206611569</v>
      </c>
      <c r="AB37" s="76">
        <f t="shared" si="15"/>
        <v>0.31756756756756754</v>
      </c>
      <c r="AC37" s="76">
        <f t="shared" si="15"/>
        <v>0.33333333333333331</v>
      </c>
    </row>
    <row r="38" spans="1:29" ht="12.75" x14ac:dyDescent="0.2">
      <c r="A38" s="77" t="s">
        <v>93</v>
      </c>
      <c r="B38" s="78" t="s">
        <v>94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9" x14ac:dyDescent="0.25">
      <c r="U39" s="101"/>
      <c r="V39" s="101"/>
      <c r="W39" s="101"/>
      <c r="X39" s="101"/>
      <c r="Y39" s="101"/>
      <c r="Z39" s="101"/>
      <c r="AA39" s="102"/>
      <c r="AB39" s="102"/>
      <c r="AC39" s="102"/>
    </row>
  </sheetData>
  <sheetProtection algorithmName="SHA-512" hashValue="i5ZlVGnE9anGJKwEuhwvbB6U2FbFjl++Uo8zvF46RSZkdZjP3kIg6VoM0B7bjck9yF7YgKZ4kCowAh1BWRzDQQ==" saltValue="xujPX4qVNkLopnV8OgaIKg==" spinCount="100000" sheet="1" objects="1" scenarios="1"/>
  <mergeCells count="12">
    <mergeCell ref="A8:B8"/>
    <mergeCell ref="B11:B12"/>
    <mergeCell ref="B33:B34"/>
    <mergeCell ref="B38:Z38"/>
    <mergeCell ref="U33:AC33"/>
    <mergeCell ref="I11:N11"/>
    <mergeCell ref="O11:T11"/>
    <mergeCell ref="C33:K33"/>
    <mergeCell ref="L33:T33"/>
    <mergeCell ref="C11:H11"/>
    <mergeCell ref="B29:Z29"/>
    <mergeCell ref="B30:Z30"/>
  </mergeCells>
  <printOptions horizontalCentered="1"/>
  <pageMargins left="0.19685039370078741" right="0.27559055118110237" top="0.47244094488188981" bottom="0.74803149606299213" header="0.31496062992125984" footer="0.31496062992125984"/>
  <pageSetup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T17"/>
  <sheetViews>
    <sheetView showGridLines="0" zoomScaleNormal="100" zoomScaleSheetLayoutView="100" workbookViewId="0">
      <selection activeCell="B11" sqref="B11:B12"/>
    </sheetView>
  </sheetViews>
  <sheetFormatPr baseColWidth="10" defaultRowHeight="12.75" x14ac:dyDescent="0.2"/>
  <cols>
    <col min="1" max="1" width="3" style="4" customWidth="1"/>
    <col min="2" max="2" width="10.140625" style="4" customWidth="1"/>
    <col min="3" max="3" width="28.28515625" style="4" bestFit="1" customWidth="1"/>
    <col min="4" max="4" width="10.7109375" style="4" customWidth="1"/>
    <col min="5" max="5" width="11.5703125" style="4" customWidth="1"/>
    <col min="6" max="6" width="12.140625" style="4" bestFit="1" customWidth="1"/>
    <col min="7" max="7" width="11.140625" style="4" customWidth="1"/>
    <col min="8" max="8" width="3.28515625" style="4" customWidth="1"/>
    <col min="9" max="9" width="11.42578125" style="4"/>
    <col min="10" max="10" width="2.85546875" style="4" customWidth="1"/>
    <col min="11" max="11" width="8.7109375" style="4" customWidth="1"/>
    <col min="12" max="16384" width="11.42578125" style="4"/>
  </cols>
  <sheetData>
    <row r="8" spans="1:20" ht="17.100000000000001" customHeight="1" x14ac:dyDescent="0.25">
      <c r="A8" s="1" t="s">
        <v>16</v>
      </c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</row>
    <row r="9" spans="1:20" ht="17.100000000000001" customHeight="1" x14ac:dyDescent="0.25">
      <c r="A9" s="5" t="s">
        <v>67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6"/>
      <c r="Q9" s="6"/>
      <c r="R9" s="6"/>
      <c r="S9" s="6"/>
      <c r="T9" s="6"/>
    </row>
    <row r="10" spans="1:20" ht="13.5" thickBot="1" x14ac:dyDescent="0.25"/>
    <row r="11" spans="1:20" ht="13.5" thickBot="1" x14ac:dyDescent="0.25">
      <c r="B11" s="7" t="s">
        <v>1</v>
      </c>
      <c r="C11" s="8" t="s">
        <v>3</v>
      </c>
      <c r="D11" s="9" t="s">
        <v>2</v>
      </c>
      <c r="E11" s="10"/>
      <c r="F11" s="11"/>
    </row>
    <row r="12" spans="1:20" ht="13.5" thickBot="1" x14ac:dyDescent="0.25">
      <c r="B12" s="12"/>
      <c r="C12" s="13"/>
      <c r="D12" s="14">
        <v>2019</v>
      </c>
      <c r="E12" s="15">
        <v>2020</v>
      </c>
      <c r="F12" s="15">
        <v>2021</v>
      </c>
    </row>
    <row r="13" spans="1:20" ht="20.100000000000001" customHeight="1" x14ac:dyDescent="0.2">
      <c r="B13" s="16">
        <v>1</v>
      </c>
      <c r="C13" s="17" t="s">
        <v>4</v>
      </c>
      <c r="D13" s="18">
        <v>410</v>
      </c>
      <c r="E13" s="18">
        <v>450</v>
      </c>
      <c r="F13" s="19">
        <v>398</v>
      </c>
    </row>
    <row r="14" spans="1:20" ht="20.100000000000001" customHeight="1" x14ac:dyDescent="0.2">
      <c r="B14" s="20">
        <v>2</v>
      </c>
      <c r="C14" s="21" t="s">
        <v>5</v>
      </c>
      <c r="D14" s="22">
        <v>454</v>
      </c>
      <c r="E14" s="22">
        <v>466</v>
      </c>
      <c r="F14" s="23">
        <v>417</v>
      </c>
    </row>
    <row r="15" spans="1:20" ht="20.100000000000001" customHeight="1" x14ac:dyDescent="0.2">
      <c r="B15" s="20">
        <v>3</v>
      </c>
      <c r="C15" s="21" t="s">
        <v>6</v>
      </c>
      <c r="D15" s="22">
        <v>124</v>
      </c>
      <c r="E15" s="22">
        <v>126</v>
      </c>
      <c r="F15" s="23">
        <v>110</v>
      </c>
    </row>
    <row r="16" spans="1:20" ht="20.100000000000001" customHeight="1" thickBot="1" x14ac:dyDescent="0.25">
      <c r="B16" s="24">
        <v>4</v>
      </c>
      <c r="C16" s="25" t="s">
        <v>7</v>
      </c>
      <c r="D16" s="26">
        <v>133</v>
      </c>
      <c r="E16" s="22">
        <v>213</v>
      </c>
      <c r="F16" s="23">
        <v>147</v>
      </c>
    </row>
    <row r="17" spans="2:6" ht="25.5" customHeight="1" thickBot="1" x14ac:dyDescent="0.25">
      <c r="B17" s="27" t="s">
        <v>0</v>
      </c>
      <c r="C17" s="28"/>
      <c r="D17" s="29">
        <f>SUM(D13:D16)</f>
        <v>1121</v>
      </c>
      <c r="E17" s="29">
        <f>SUM(E13:E16)</f>
        <v>1255</v>
      </c>
      <c r="F17" s="29">
        <f>SUM(F13:F16)</f>
        <v>1072</v>
      </c>
    </row>
  </sheetData>
  <sheetProtection algorithmName="SHA-512" hashValue="rKvnnM3crfjyN7tC27Koac+ZFrOFG4uZWREqbDAEpZqJj44hHbnKXRwyr2gvAk5+pe3eH2cKafQS82SkEE7xyw==" saltValue="E8FPxI0LbQA/FmNJZzH42Q==" spinCount="100000" sheet="1" objects="1" scenarios="1"/>
  <mergeCells count="5">
    <mergeCell ref="D11:F11"/>
    <mergeCell ref="A8:B8"/>
    <mergeCell ref="B17:C17"/>
    <mergeCell ref="B11:B12"/>
    <mergeCell ref="C11:C12"/>
  </mergeCells>
  <phoneticPr fontId="2" type="noConversion"/>
  <printOptions horizontalCentered="1" verticalCentered="1"/>
  <pageMargins left="0.39370078740157483" right="0.39370078740157483" top="0.98425196850393704" bottom="0.98425196850393704" header="0" footer="0"/>
  <pageSetup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1CAD13C7FEF446870B69B5736428A6" ma:contentTypeVersion="0" ma:contentTypeDescription="Crear nuevo documento." ma:contentTypeScope="" ma:versionID="1919b7c4a1113c3871ee08ce4f5449ac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A565AC-1A44-43A3-8BED-DD779689E8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BBDA6F-25F5-4014-AF4E-D2F253A1ED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D7984EF-C244-4E59-8FBE-61E6F08CC44B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COMPARATIVO TOTAL</vt:lpstr>
      <vt:lpstr>COMPARATIVO CAMPESTRE</vt:lpstr>
      <vt:lpstr>COMPARATIVO SALAMANCA</vt:lpstr>
      <vt:lpstr>Egresados Preparatorias</vt:lpstr>
      <vt:lpstr>'COMPARATIVO CAMPESTRE'!Área_de_impresión</vt:lpstr>
      <vt:lpstr>'COMPARATIVO SALAMANCA'!Área_de_impresión</vt:lpstr>
      <vt:lpstr>'COMPARATIVO TOTAL'!Área_de_impresión</vt:lpstr>
      <vt:lpstr>'Egresados Preparatorias'!Área_de_impresión</vt:lpstr>
    </vt:vector>
  </TitlesOfParts>
  <Company>Universidad DeLa Salle Bajio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Administrativo</cp:lastModifiedBy>
  <cp:lastPrinted>2015-01-13T17:29:32Z</cp:lastPrinted>
  <dcterms:created xsi:type="dcterms:W3CDTF">2005-04-28T23:44:37Z</dcterms:created>
  <dcterms:modified xsi:type="dcterms:W3CDTF">2022-01-31T14:51:51Z</dcterms:modified>
</cp:coreProperties>
</file>