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-15" yWindow="-15" windowWidth="11835" windowHeight="5925" tabRatio="889"/>
  </bookViews>
  <sheets>
    <sheet name="Becas posgrado" sheetId="19" r:id="rId1"/>
    <sheet name="Becas Lic. Sem." sheetId="2" r:id="rId2"/>
    <sheet name="Becas Lic. Cuatrim." sheetId="25" r:id="rId3"/>
    <sheet name="Becas Prepas  " sheetId="7" r:id="rId4"/>
    <sheet name="Becas Secundaria" sheetId="9" r:id="rId5"/>
  </sheets>
  <definedNames>
    <definedName name="_xlnm.Print_Area" localSheetId="2">'Becas Lic. Cuatrim.'!$A$1:$R$52</definedName>
    <definedName name="_xlnm.Print_Area" localSheetId="1">'Becas Lic. Sem.'!$A$1:$S$47</definedName>
    <definedName name="_xlnm.Print_Area" localSheetId="0">'Becas posgrado'!$A$1:$R$67</definedName>
    <definedName name="_xlnm.Print_Area" localSheetId="3">'Becas Prepas  '!$A$1:$W$46</definedName>
    <definedName name="_xlnm.Print_Area" localSheetId="4">'Becas Secundaria'!$A$1:$S$40</definedName>
  </definedNames>
  <calcPr calcId="162913"/>
</workbook>
</file>

<file path=xl/calcChain.xml><?xml version="1.0" encoding="utf-8"?>
<calcChain xmlns="http://schemas.openxmlformats.org/spreadsheetml/2006/main">
  <c r="Q28" i="25" l="1"/>
  <c r="K20" i="9" l="1"/>
  <c r="F20" i="9"/>
  <c r="K14" i="9"/>
  <c r="F14" i="9"/>
  <c r="O26" i="7"/>
  <c r="J26" i="7"/>
  <c r="O25" i="7"/>
  <c r="J25" i="7"/>
  <c r="O24" i="7"/>
  <c r="J24" i="7"/>
  <c r="O23" i="7"/>
  <c r="J23" i="7"/>
  <c r="O17" i="7"/>
  <c r="J17" i="7"/>
  <c r="O16" i="7"/>
  <c r="J16" i="7"/>
  <c r="O15" i="7"/>
  <c r="J15" i="7"/>
  <c r="O14" i="7"/>
  <c r="J14" i="7"/>
  <c r="J27" i="25"/>
  <c r="E27" i="25"/>
  <c r="J20" i="25"/>
  <c r="E20" i="25"/>
  <c r="J14" i="25"/>
  <c r="E14" i="25"/>
  <c r="J23" i="2"/>
  <c r="E23" i="2"/>
  <c r="J22" i="2"/>
  <c r="E22" i="2"/>
  <c r="J15" i="2"/>
  <c r="E15" i="2"/>
  <c r="J14" i="2"/>
  <c r="E14" i="2"/>
  <c r="J29" i="19"/>
  <c r="E29" i="19"/>
  <c r="J28" i="19"/>
  <c r="E28" i="19"/>
  <c r="J22" i="19"/>
  <c r="E22" i="19"/>
  <c r="J21" i="19"/>
  <c r="E21" i="19"/>
  <c r="L16" i="19"/>
  <c r="K16" i="19"/>
  <c r="I16" i="19"/>
  <c r="J16" i="19" s="1"/>
  <c r="U16" i="19" s="1"/>
  <c r="H16" i="19"/>
  <c r="G16" i="19"/>
  <c r="F16" i="19"/>
  <c r="D16" i="19"/>
  <c r="C16" i="19"/>
  <c r="E16" i="19" s="1"/>
  <c r="U15" i="19" s="1"/>
  <c r="J15" i="19"/>
  <c r="E15" i="19"/>
  <c r="J14" i="19"/>
  <c r="E14" i="19"/>
  <c r="O22" i="2" l="1"/>
  <c r="O28" i="19" l="1"/>
  <c r="M21" i="9" l="1"/>
  <c r="L21" i="9"/>
  <c r="J21" i="9"/>
  <c r="I21" i="9"/>
  <c r="H21" i="9"/>
  <c r="G21" i="9"/>
  <c r="E21" i="9"/>
  <c r="D21" i="9"/>
  <c r="M15" i="9"/>
  <c r="L15" i="9"/>
  <c r="J15" i="9"/>
  <c r="I15" i="9"/>
  <c r="H15" i="9"/>
  <c r="G15" i="9"/>
  <c r="E15" i="9"/>
  <c r="D15" i="9"/>
  <c r="Q27" i="7"/>
  <c r="P27" i="7"/>
  <c r="N27" i="7"/>
  <c r="M27" i="7"/>
  <c r="L27" i="7"/>
  <c r="K27" i="7"/>
  <c r="I27" i="7"/>
  <c r="H27" i="7"/>
  <c r="Q18" i="7"/>
  <c r="P18" i="7"/>
  <c r="N18" i="7"/>
  <c r="M18" i="7"/>
  <c r="L18" i="7"/>
  <c r="K18" i="7"/>
  <c r="I18" i="7"/>
  <c r="H18" i="7"/>
  <c r="J18" i="7" s="1"/>
  <c r="Y14" i="7" s="1"/>
  <c r="L28" i="25"/>
  <c r="K28" i="25"/>
  <c r="I28" i="25"/>
  <c r="H28" i="25"/>
  <c r="G28" i="25"/>
  <c r="F28" i="25"/>
  <c r="D28" i="25"/>
  <c r="C28" i="25"/>
  <c r="L21" i="25"/>
  <c r="K21" i="25"/>
  <c r="I21" i="25"/>
  <c r="H21" i="25"/>
  <c r="G21" i="25"/>
  <c r="F21" i="25"/>
  <c r="D21" i="25"/>
  <c r="C21" i="25"/>
  <c r="L15" i="25"/>
  <c r="K15" i="25"/>
  <c r="I15" i="25"/>
  <c r="H15" i="25"/>
  <c r="G15" i="25"/>
  <c r="F15" i="25"/>
  <c r="D15" i="25"/>
  <c r="C15" i="25"/>
  <c r="L24" i="2"/>
  <c r="K24" i="2"/>
  <c r="I24" i="2"/>
  <c r="H24" i="2"/>
  <c r="G24" i="2"/>
  <c r="F24" i="2"/>
  <c r="D24" i="2"/>
  <c r="C24" i="2"/>
  <c r="E24" i="2" s="1"/>
  <c r="U20" i="2" s="1"/>
  <c r="L16" i="2"/>
  <c r="K16" i="2"/>
  <c r="I16" i="2"/>
  <c r="H16" i="2"/>
  <c r="G16" i="2"/>
  <c r="F16" i="2"/>
  <c r="D16" i="2"/>
  <c r="C16" i="2"/>
  <c r="F30" i="19"/>
  <c r="D30" i="19"/>
  <c r="C30" i="19"/>
  <c r="G30" i="19"/>
  <c r="L23" i="19"/>
  <c r="K23" i="19"/>
  <c r="I23" i="19"/>
  <c r="H23" i="19"/>
  <c r="G23" i="19"/>
  <c r="F23" i="19"/>
  <c r="D23" i="19"/>
  <c r="C23" i="19"/>
  <c r="E21" i="25" l="1"/>
  <c r="E16" i="2"/>
  <c r="U13" i="2" s="1"/>
  <c r="F21" i="9"/>
  <c r="F15" i="9"/>
  <c r="J27" i="7"/>
  <c r="Y20" i="7" s="1"/>
  <c r="O18" i="7"/>
  <c r="Y15" i="7" s="1"/>
  <c r="E28" i="25"/>
  <c r="J21" i="25"/>
  <c r="E15" i="25"/>
  <c r="T13" i="25" s="1"/>
  <c r="J24" i="2"/>
  <c r="U21" i="2" s="1"/>
  <c r="E23" i="19"/>
  <c r="E30" i="19"/>
  <c r="J23" i="19"/>
  <c r="J16" i="2"/>
  <c r="U14" i="2" s="1"/>
  <c r="J15" i="25"/>
  <c r="T14" i="25" s="1"/>
  <c r="K21" i="9"/>
  <c r="K15" i="9"/>
  <c r="J28" i="25"/>
  <c r="O27" i="7"/>
  <c r="Y21" i="7" s="1"/>
  <c r="U21" i="19"/>
  <c r="N23" i="19" l="1"/>
  <c r="M23" i="19"/>
  <c r="N16" i="19" l="1"/>
  <c r="M16" i="19"/>
  <c r="L30" i="19" l="1"/>
  <c r="K30" i="19"/>
  <c r="I30" i="19"/>
  <c r="H30" i="19"/>
  <c r="U21" i="9" l="1"/>
  <c r="U22" i="9"/>
  <c r="U19" i="19"/>
  <c r="J30" i="19"/>
  <c r="U14" i="9"/>
  <c r="U15" i="9"/>
  <c r="O22" i="19"/>
  <c r="O21" i="19"/>
  <c r="R21" i="9" l="1"/>
  <c r="Q21" i="9"/>
  <c r="O21" i="9"/>
  <c r="N21" i="9"/>
  <c r="P20" i="9"/>
  <c r="R15" i="9"/>
  <c r="Q15" i="9"/>
  <c r="O15" i="9"/>
  <c r="N15" i="9"/>
  <c r="P14" i="9"/>
  <c r="V27" i="7"/>
  <c r="U27" i="7"/>
  <c r="S27" i="7"/>
  <c r="R27" i="7"/>
  <c r="T26" i="7"/>
  <c r="T25" i="7"/>
  <c r="T24" i="7"/>
  <c r="T23" i="7"/>
  <c r="V18" i="7"/>
  <c r="U18" i="7"/>
  <c r="S18" i="7"/>
  <c r="R18" i="7"/>
  <c r="T17" i="7"/>
  <c r="T16" i="7"/>
  <c r="T15" i="7"/>
  <c r="T14" i="7"/>
  <c r="N28" i="25"/>
  <c r="M28" i="25"/>
  <c r="O27" i="25"/>
  <c r="Q21" i="25"/>
  <c r="P21" i="25"/>
  <c r="N21" i="25"/>
  <c r="M21" i="25"/>
  <c r="O20" i="25"/>
  <c r="Q15" i="25"/>
  <c r="P15" i="25"/>
  <c r="N15" i="25"/>
  <c r="M15" i="25"/>
  <c r="O14" i="25"/>
  <c r="Q24" i="2"/>
  <c r="P24" i="2"/>
  <c r="N24" i="2"/>
  <c r="M24" i="2"/>
  <c r="O23" i="2"/>
  <c r="Q16" i="2"/>
  <c r="P16" i="2"/>
  <c r="N16" i="2"/>
  <c r="M16" i="2"/>
  <c r="O15" i="2"/>
  <c r="O14" i="2"/>
  <c r="Q30" i="19"/>
  <c r="P30" i="19"/>
  <c r="N30" i="19"/>
  <c r="M30" i="19"/>
  <c r="O29" i="19"/>
  <c r="Q23" i="19"/>
  <c r="P23" i="19"/>
  <c r="Q16" i="19"/>
  <c r="P16" i="19"/>
  <c r="O15" i="19"/>
  <c r="O14" i="19"/>
  <c r="T27" i="7" l="1"/>
  <c r="Y22" i="7" s="1"/>
  <c r="O23" i="19"/>
  <c r="U20" i="19" s="1"/>
  <c r="P21" i="9"/>
  <c r="U23" i="9" s="1"/>
  <c r="O28" i="25"/>
  <c r="T21" i="25" s="1"/>
  <c r="P15" i="9"/>
  <c r="U16" i="9" s="1"/>
  <c r="T18" i="7"/>
  <c r="Y16" i="7" s="1"/>
  <c r="O16" i="2"/>
  <c r="U15" i="2" s="1"/>
  <c r="O15" i="25"/>
  <c r="T15" i="25" s="1"/>
  <c r="O21" i="25"/>
  <c r="T18" i="25" s="1"/>
  <c r="O24" i="2"/>
  <c r="U22" i="2" s="1"/>
  <c r="O16" i="19"/>
  <c r="U17" i="19" s="1"/>
  <c r="O30" i="19"/>
  <c r="U23" i="19" s="1"/>
  <c r="T19" i="25" l="1"/>
  <c r="T16" i="25"/>
  <c r="T17" i="25" l="1"/>
  <c r="U18" i="19" l="1"/>
  <c r="T20" i="25"/>
  <c r="U22" i="19" l="1"/>
  <c r="E14" i="7" l="1"/>
  <c r="E15" i="7"/>
  <c r="E16" i="7"/>
  <c r="E17" i="7"/>
  <c r="C18" i="7"/>
  <c r="D18" i="7"/>
  <c r="F18" i="7"/>
  <c r="G18" i="7"/>
  <c r="E18" i="7" l="1"/>
  <c r="AB72" i="19"/>
  <c r="AB73" i="19"/>
  <c r="AB71" i="19"/>
  <c r="AB10" i="19" l="1"/>
</calcChain>
</file>

<file path=xl/sharedStrings.xml><?xml version="1.0" encoding="utf-8"?>
<sst xmlns="http://schemas.openxmlformats.org/spreadsheetml/2006/main" count="328" uniqueCount="63">
  <si>
    <t>Salamanca</t>
  </si>
  <si>
    <t>San Francisco</t>
  </si>
  <si>
    <t>Américas</t>
  </si>
  <si>
    <t>Total de Alumnos</t>
  </si>
  <si>
    <t>Alumnos Becados</t>
  </si>
  <si>
    <t>Becas Completas</t>
  </si>
  <si>
    <t>Alumnos con financ.</t>
  </si>
  <si>
    <t>Semestre</t>
  </si>
  <si>
    <t>TOTALES</t>
  </si>
  <si>
    <t>Campus</t>
  </si>
  <si>
    <t>BECAS</t>
  </si>
  <si>
    <t>%</t>
  </si>
  <si>
    <t>Cuatrimestre</t>
  </si>
  <si>
    <t>Juan Alonso de Torres</t>
  </si>
  <si>
    <t>Agosto - Diciembre 2004</t>
  </si>
  <si>
    <t>Campestre</t>
  </si>
  <si>
    <t>Enero - Abril 2019</t>
  </si>
  <si>
    <t>Mayo - Agosto 2019</t>
  </si>
  <si>
    <t>Septiembre - Diciembre 2019</t>
  </si>
  <si>
    <t>Ene. - Abr. 2019</t>
  </si>
  <si>
    <t>May. - Ago. 2019</t>
  </si>
  <si>
    <t>Sep. - Dic. 2019</t>
  </si>
  <si>
    <t>Febrero - Junio 2019</t>
  </si>
  <si>
    <t>Agosto - Diciembre 2019</t>
  </si>
  <si>
    <t>Ago-Dic 2019</t>
  </si>
  <si>
    <t>Ene-Abr 2019</t>
  </si>
  <si>
    <t>May-Ago 2019</t>
  </si>
  <si>
    <t>Sep-Dic 2019</t>
  </si>
  <si>
    <t>Feb-Jun 2019</t>
  </si>
  <si>
    <t>Enero - Abril 2020</t>
  </si>
  <si>
    <t>Mayo - Agosto 2020</t>
  </si>
  <si>
    <t>Septiembre - Diciembre 2020</t>
  </si>
  <si>
    <t>Ene. - Abr. 2020</t>
  </si>
  <si>
    <t>May. - Ago. 2020</t>
  </si>
  <si>
    <t>Sep. - Dic. 2020</t>
  </si>
  <si>
    <t>Febrero - Junio 2020</t>
  </si>
  <si>
    <t>Agosto - Diciembre 2020</t>
  </si>
  <si>
    <t>Feb-Jun 2020</t>
  </si>
  <si>
    <t>Ago-Dic 2020</t>
  </si>
  <si>
    <t>Ene-Abr 2020</t>
  </si>
  <si>
    <t>May-Ago 2020</t>
  </si>
  <si>
    <t>Sep-Dic 2020</t>
  </si>
  <si>
    <t>ESTADÍSTICA COMPARATIVA DE BECAS DE POSGRADO 2019-2021</t>
  </si>
  <si>
    <t>Enero - Abril 2021</t>
  </si>
  <si>
    <t>Mayo - Agosto 2021</t>
  </si>
  <si>
    <t>Septiembre - Diciembre 2021</t>
  </si>
  <si>
    <t>ESTADÍSTICA COMPARATIVA DE BECAS DE LICENCIATURA SEMESTRAL 2019-2021</t>
  </si>
  <si>
    <t>Febrero - Junio 2021</t>
  </si>
  <si>
    <t>Agosto - Diciembre 2021</t>
  </si>
  <si>
    <t>ESTADÍSTICA DE BECAS DE LICENCIATURA CUATRIMESTRAL 2019-2021</t>
  </si>
  <si>
    <t>ESTADÍSTICA COMPARATIVA DE BECAS DE PREPARATORIA 2019-2021</t>
  </si>
  <si>
    <t>ESTADÍSTICA COMPARATIVA DE BECAS DE SECUNDARIA  2019-2021</t>
  </si>
  <si>
    <t>Ene. - Abr. 2021</t>
  </si>
  <si>
    <t>May. - Ago. 2021</t>
  </si>
  <si>
    <t>Sep. - Dic. 2021</t>
  </si>
  <si>
    <t>Feb-Jun 2021</t>
  </si>
  <si>
    <t>Ago-Dic 2021</t>
  </si>
  <si>
    <t>Ene-Abr 2021</t>
  </si>
  <si>
    <t>May-Ago 2021</t>
  </si>
  <si>
    <t>Sep-Dic 2021</t>
  </si>
  <si>
    <t>Total de Estudiantes</t>
  </si>
  <si>
    <t>Estudiantes Becados</t>
  </si>
  <si>
    <t>Estudiantes con financ.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</si>
</sst>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Up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6" fillId="3" borderId="0" xfId="0" applyFont="1" applyFill="1" applyAlignment="1" applyProtection="1">
      <protection hidden="1"/>
    </xf>
    <xf numFmtId="0" fontId="8" fillId="3" borderId="0" xfId="0" applyFont="1" applyFill="1" applyAlignment="1" applyProtection="1">
      <protection hidden="1"/>
    </xf>
    <xf numFmtId="0" fontId="4" fillId="3" borderId="0" xfId="0" applyFont="1" applyFill="1" applyAlignment="1" applyProtection="1">
      <protection hidden="1"/>
    </xf>
    <xf numFmtId="0" fontId="1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hidden="1"/>
    </xf>
    <xf numFmtId="165" fontId="1" fillId="3" borderId="0" xfId="0" applyNumberFormat="1" applyFont="1" applyFill="1" applyProtection="1">
      <protection hidden="1"/>
    </xf>
    <xf numFmtId="164" fontId="1" fillId="3" borderId="0" xfId="0" applyNumberFormat="1" applyFont="1" applyFill="1" applyAlignment="1" applyProtection="1">
      <protection hidden="1"/>
    </xf>
    <xf numFmtId="0" fontId="1" fillId="3" borderId="29" xfId="0" applyFont="1" applyFill="1" applyBorder="1" applyAlignment="1" applyProtection="1">
      <alignment vertical="center"/>
      <protection hidden="1"/>
    </xf>
    <xf numFmtId="165" fontId="1" fillId="3" borderId="4" xfId="1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3" borderId="1" xfId="0" applyNumberFormat="1" applyFont="1" applyFill="1" applyBorder="1" applyAlignment="1" applyProtection="1">
      <alignment vertical="center"/>
      <protection hidden="1"/>
    </xf>
    <xf numFmtId="2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22" xfId="0" applyFont="1" applyFill="1" applyBorder="1" applyAlignment="1" applyProtection="1">
      <alignment vertical="center"/>
      <protection hidden="1"/>
    </xf>
    <xf numFmtId="165" fontId="1" fillId="3" borderId="49" xfId="1" applyNumberFormat="1" applyFont="1" applyFill="1" applyBorder="1" applyAlignment="1" applyProtection="1">
      <alignment vertical="center"/>
      <protection hidden="1"/>
    </xf>
    <xf numFmtId="0" fontId="1" fillId="3" borderId="50" xfId="0" applyFont="1" applyFill="1" applyBorder="1" applyAlignment="1" applyProtection="1">
      <alignment vertical="center"/>
      <protection hidden="1"/>
    </xf>
    <xf numFmtId="164" fontId="1" fillId="3" borderId="44" xfId="0" applyNumberFormat="1" applyFont="1" applyFill="1" applyBorder="1" applyAlignment="1" applyProtection="1">
      <alignment vertical="center"/>
      <protection hidden="1"/>
    </xf>
    <xf numFmtId="2" fontId="1" fillId="3" borderId="50" xfId="0" applyNumberFormat="1" applyFont="1" applyFill="1" applyBorder="1" applyAlignment="1" applyProtection="1">
      <alignment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0" fontId="1" fillId="3" borderId="12" xfId="0" applyFont="1" applyFill="1" applyBorder="1" applyAlignment="1" applyProtection="1">
      <alignment vertical="center"/>
      <protection hidden="1"/>
    </xf>
    <xf numFmtId="0" fontId="1" fillId="3" borderId="53" xfId="0" applyFont="1" applyFill="1" applyBorder="1" applyAlignment="1" applyProtection="1">
      <alignment vertical="center"/>
      <protection hidden="1"/>
    </xf>
    <xf numFmtId="0" fontId="1" fillId="3" borderId="56" xfId="0" applyFont="1" applyFill="1" applyBorder="1" applyAlignment="1" applyProtection="1">
      <alignment vertical="center"/>
      <protection hidden="1"/>
    </xf>
    <xf numFmtId="2" fontId="1" fillId="3" borderId="0" xfId="0" applyNumberFormat="1" applyFont="1" applyFill="1" applyProtection="1"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165" fontId="1" fillId="3" borderId="9" xfId="1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9" xfId="0" applyFont="1" applyFill="1" applyBorder="1" applyAlignment="1" applyProtection="1">
      <alignment vertical="center"/>
      <protection hidden="1"/>
    </xf>
    <xf numFmtId="165" fontId="1" fillId="3" borderId="52" xfId="1" applyNumberFormat="1" applyFont="1" applyFill="1" applyBorder="1" applyAlignment="1" applyProtection="1">
      <alignment vertical="center"/>
      <protection hidden="1"/>
    </xf>
    <xf numFmtId="165" fontId="1" fillId="3" borderId="43" xfId="1" applyNumberFormat="1" applyFont="1" applyFill="1" applyBorder="1" applyAlignment="1" applyProtection="1">
      <alignment vertical="center"/>
      <protection hidden="1"/>
    </xf>
    <xf numFmtId="0" fontId="1" fillId="3" borderId="44" xfId="0" applyFont="1" applyFill="1" applyBorder="1" applyAlignment="1" applyProtection="1">
      <alignment vertical="center"/>
      <protection hidden="1"/>
    </xf>
    <xf numFmtId="2" fontId="1" fillId="3" borderId="44" xfId="0" applyNumberFormat="1" applyFont="1" applyFill="1" applyBorder="1" applyAlignment="1" applyProtection="1">
      <alignment vertical="center"/>
      <protection hidden="1"/>
    </xf>
    <xf numFmtId="0" fontId="1" fillId="2" borderId="45" xfId="0" applyFont="1" applyFill="1" applyBorder="1" applyAlignment="1" applyProtection="1">
      <alignment vertical="center"/>
      <protection hidden="1"/>
    </xf>
    <xf numFmtId="165" fontId="1" fillId="3" borderId="1" xfId="1" applyNumberFormat="1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165" fontId="1" fillId="3" borderId="2" xfId="1" applyNumberFormat="1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2" fontId="1" fillId="3" borderId="2" xfId="0" applyNumberFormat="1" applyFont="1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vertical="center"/>
      <protection hidden="1"/>
    </xf>
    <xf numFmtId="165" fontId="1" fillId="3" borderId="11" xfId="1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165" fontId="1" fillId="3" borderId="50" xfId="1" applyNumberFormat="1" applyFont="1" applyFill="1" applyBorder="1" applyAlignment="1" applyProtection="1">
      <alignment vertical="center"/>
      <protection hidden="1"/>
    </xf>
    <xf numFmtId="0" fontId="1" fillId="3" borderId="51" xfId="0" applyFont="1" applyFill="1" applyBorder="1" applyAlignment="1" applyProtection="1">
      <alignment vertical="center"/>
      <protection hidden="1"/>
    </xf>
    <xf numFmtId="165" fontId="1" fillId="3" borderId="23" xfId="1" applyNumberFormat="1" applyFont="1" applyFill="1" applyBorder="1" applyAlignment="1" applyProtection="1">
      <alignment vertical="center"/>
      <protection hidden="1"/>
    </xf>
    <xf numFmtId="0" fontId="1" fillId="3" borderId="57" xfId="0" applyFont="1" applyFill="1" applyBorder="1" applyAlignment="1" applyProtection="1">
      <alignment vertical="center"/>
      <protection hidden="1"/>
    </xf>
    <xf numFmtId="164" fontId="1" fillId="3" borderId="57" xfId="0" applyNumberFormat="1" applyFont="1" applyFill="1" applyBorder="1" applyAlignment="1" applyProtection="1">
      <alignment vertical="center"/>
      <protection hidden="1"/>
    </xf>
    <xf numFmtId="2" fontId="1" fillId="3" borderId="57" xfId="0" applyNumberFormat="1" applyFont="1" applyFill="1" applyBorder="1" applyAlignment="1" applyProtection="1">
      <alignment vertical="center"/>
      <protection hidden="1"/>
    </xf>
    <xf numFmtId="0" fontId="1" fillId="2" borderId="58" xfId="0" applyFont="1" applyFill="1" applyBorder="1" applyAlignment="1" applyProtection="1">
      <alignment vertical="center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2" fillId="4" borderId="15" xfId="0" applyFont="1" applyFill="1" applyBorder="1" applyAlignment="1" applyProtection="1">
      <alignment horizontal="center" vertical="center" wrapText="1"/>
      <protection hidden="1"/>
    </xf>
    <xf numFmtId="0" fontId="5" fillId="4" borderId="16" xfId="0" applyFont="1" applyFill="1" applyBorder="1" applyAlignment="1" applyProtection="1">
      <alignment horizontal="center" vertical="center" wrapText="1"/>
      <protection hidden="1"/>
    </xf>
    <xf numFmtId="0" fontId="2" fillId="4" borderId="19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17" xfId="0" applyFont="1" applyFill="1" applyBorder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0" fontId="2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protection hidden="1"/>
    </xf>
    <xf numFmtId="0" fontId="1" fillId="4" borderId="28" xfId="0" applyFont="1" applyFill="1" applyBorder="1" applyAlignment="1" applyProtection="1">
      <protection hidden="1"/>
    </xf>
    <xf numFmtId="0" fontId="2" fillId="4" borderId="20" xfId="0" applyFont="1" applyFill="1" applyBorder="1" applyAlignment="1" applyProtection="1">
      <alignment horizontal="center" vertical="center" wrapText="1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1" fillId="4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1" fillId="3" borderId="0" xfId="0" applyFont="1" applyFill="1" applyAlignment="1" applyProtection="1">
      <protection hidden="1"/>
    </xf>
    <xf numFmtId="0" fontId="12" fillId="3" borderId="0" xfId="0" applyFont="1" applyFill="1" applyAlignme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53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Border="1" applyAlignment="1" applyProtection="1">
      <protection hidden="1"/>
    </xf>
    <xf numFmtId="0" fontId="10" fillId="3" borderId="0" xfId="0" applyFont="1" applyFill="1" applyAlignment="1" applyProtection="1">
      <alignment horizontal="left"/>
      <protection hidden="1"/>
    </xf>
    <xf numFmtId="164" fontId="10" fillId="3" borderId="0" xfId="0" applyNumberFormat="1" applyFont="1" applyFill="1" applyProtection="1">
      <protection hidden="1"/>
    </xf>
    <xf numFmtId="165" fontId="10" fillId="3" borderId="0" xfId="0" applyNumberFormat="1" applyFont="1" applyFill="1" applyAlignment="1" applyProtection="1">
      <alignment horizontal="left"/>
      <protection hidden="1"/>
    </xf>
    <xf numFmtId="2" fontId="10" fillId="3" borderId="0" xfId="0" applyNumberFormat="1" applyFont="1" applyFill="1" applyProtection="1">
      <protection hidden="1"/>
    </xf>
    <xf numFmtId="165" fontId="10" fillId="3" borderId="0" xfId="0" applyNumberFormat="1" applyFont="1" applyFill="1" applyProtection="1">
      <protection hidden="1"/>
    </xf>
    <xf numFmtId="0" fontId="9" fillId="5" borderId="13" xfId="0" applyFont="1" applyFill="1" applyBorder="1" applyAlignment="1" applyProtection="1">
      <alignment horizontal="center" vertical="center"/>
      <protection hidden="1"/>
    </xf>
    <xf numFmtId="165" fontId="9" fillId="5" borderId="54" xfId="0" applyNumberFormat="1" applyFont="1" applyFill="1" applyBorder="1" applyAlignment="1" applyProtection="1">
      <alignment vertical="center"/>
      <protection hidden="1"/>
    </xf>
    <xf numFmtId="165" fontId="9" fillId="5" borderId="47" xfId="0" applyNumberFormat="1" applyFont="1" applyFill="1" applyBorder="1" applyAlignment="1" applyProtection="1">
      <alignment vertical="center"/>
      <protection hidden="1"/>
    </xf>
    <xf numFmtId="164" fontId="9" fillId="5" borderId="47" xfId="0" applyNumberFormat="1" applyFont="1" applyFill="1" applyBorder="1" applyAlignment="1" applyProtection="1">
      <alignment vertical="center"/>
      <protection hidden="1"/>
    </xf>
    <xf numFmtId="165" fontId="9" fillId="5" borderId="48" xfId="0" applyNumberFormat="1" applyFont="1" applyFill="1" applyBorder="1" applyAlignment="1" applyProtection="1">
      <alignment vertical="center"/>
      <protection hidden="1"/>
    </xf>
    <xf numFmtId="0" fontId="9" fillId="5" borderId="26" xfId="0" applyFont="1" applyFill="1" applyBorder="1" applyAlignment="1" applyProtection="1">
      <alignment horizontal="center" vertical="center"/>
      <protection hidden="1"/>
    </xf>
    <xf numFmtId="0" fontId="9" fillId="5" borderId="54" xfId="0" applyFont="1" applyFill="1" applyBorder="1" applyAlignment="1" applyProtection="1">
      <alignment horizontal="center" vertical="center"/>
      <protection hidden="1"/>
    </xf>
    <xf numFmtId="165" fontId="9" fillId="5" borderId="46" xfId="0" applyNumberFormat="1" applyFont="1" applyFill="1" applyBorder="1" applyAlignment="1" applyProtection="1">
      <alignment vertical="center"/>
      <protection hidden="1"/>
    </xf>
    <xf numFmtId="165" fontId="9" fillId="5" borderId="48" xfId="0" applyNumberFormat="1" applyFont="1" applyFill="1" applyBorder="1" applyAlignment="1" applyProtection="1">
      <alignment horizontal="center" vertical="center"/>
      <protection hidden="1"/>
    </xf>
    <xf numFmtId="165" fontId="9" fillId="5" borderId="55" xfId="0" applyNumberFormat="1" applyFont="1" applyFill="1" applyBorder="1" applyAlignment="1" applyProtection="1">
      <alignment vertical="center"/>
      <protection hidden="1"/>
    </xf>
    <xf numFmtId="0" fontId="9" fillId="5" borderId="28" xfId="0" applyFont="1" applyFill="1" applyBorder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" fillId="4" borderId="29" xfId="0" applyFont="1" applyFill="1" applyBorder="1" applyAlignment="1" applyProtection="1">
      <alignment horizontal="center"/>
      <protection hidden="1"/>
    </xf>
    <xf numFmtId="0" fontId="1" fillId="4" borderId="30" xfId="0" applyFont="1" applyFill="1" applyBorder="1" applyAlignment="1" applyProtection="1">
      <alignment horizontal="center"/>
      <protection hidden="1"/>
    </xf>
    <xf numFmtId="0" fontId="1" fillId="4" borderId="31" xfId="0" applyFont="1" applyFill="1" applyBorder="1" applyAlignment="1" applyProtection="1">
      <alignment horizontal="center"/>
      <protection hidden="1"/>
    </xf>
    <xf numFmtId="0" fontId="1" fillId="4" borderId="26" xfId="0" applyFont="1" applyFill="1" applyBorder="1" applyAlignment="1" applyProtection="1">
      <alignment horizontal="center" vertical="center"/>
      <protection hidden="1"/>
    </xf>
    <xf numFmtId="0" fontId="1" fillId="4" borderId="28" xfId="0" applyFont="1" applyFill="1" applyBorder="1" applyAlignment="1" applyProtection="1">
      <alignment horizontal="center" vertical="center"/>
      <protection hidden="1"/>
    </xf>
    <xf numFmtId="0" fontId="1" fillId="4" borderId="27" xfId="0" applyFont="1" applyFill="1" applyBorder="1" applyAlignment="1" applyProtection="1">
      <alignment horizontal="center" vertical="center"/>
      <protection hidden="1"/>
    </xf>
    <xf numFmtId="0" fontId="4" fillId="4" borderId="34" xfId="0" applyFont="1" applyFill="1" applyBorder="1" applyAlignment="1" applyProtection="1">
      <alignment horizontal="center" vertical="center"/>
      <protection hidden="1"/>
    </xf>
    <xf numFmtId="0" fontId="4" fillId="4" borderId="36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23" xfId="0" applyFont="1" applyFill="1" applyBorder="1" applyAlignment="1" applyProtection="1">
      <alignment horizontal="center" vertical="center"/>
      <protection hidden="1"/>
    </xf>
    <xf numFmtId="0" fontId="4" fillId="4" borderId="24" xfId="0" applyFont="1" applyFill="1" applyBorder="1" applyAlignment="1" applyProtection="1">
      <alignment horizontal="center" vertical="center"/>
      <protection hidden="1"/>
    </xf>
    <xf numFmtId="0" fontId="4" fillId="4" borderId="25" xfId="0" applyFont="1" applyFill="1" applyBorder="1" applyAlignment="1" applyProtection="1">
      <alignment horizontal="center" vertical="center"/>
      <protection hidden="1"/>
    </xf>
    <xf numFmtId="0" fontId="4" fillId="4" borderId="32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4" borderId="18" xfId="0" applyFont="1" applyFill="1" applyBorder="1" applyAlignment="1" applyProtection="1">
      <alignment horizontal="center" vertical="center"/>
      <protection hidden="1"/>
    </xf>
    <xf numFmtId="0" fontId="4" fillId="4" borderId="40" xfId="0" applyFont="1" applyFill="1" applyBorder="1" applyAlignment="1" applyProtection="1">
      <alignment horizontal="center" vertical="center"/>
      <protection hidden="1"/>
    </xf>
    <xf numFmtId="0" fontId="4" fillId="4" borderId="41" xfId="0" applyFont="1" applyFill="1" applyBorder="1" applyAlignment="1" applyProtection="1">
      <alignment horizontal="center" vertical="center"/>
      <protection hidden="1"/>
    </xf>
    <xf numFmtId="0" fontId="4" fillId="4" borderId="42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/>
      <protection hidden="1"/>
    </xf>
    <xf numFmtId="0" fontId="1" fillId="4" borderId="10" xfId="0" applyFont="1" applyFill="1" applyBorder="1" applyAlignment="1" applyProtection="1">
      <alignment horizontal="center"/>
      <protection hidden="1"/>
    </xf>
    <xf numFmtId="0" fontId="1" fillId="4" borderId="33" xfId="0" applyFont="1" applyFill="1" applyBorder="1" applyAlignment="1" applyProtection="1">
      <alignment horizontal="center"/>
      <protection hidden="1"/>
    </xf>
    <xf numFmtId="0" fontId="1" fillId="4" borderId="26" xfId="0" applyFont="1" applyFill="1" applyBorder="1" applyAlignment="1" applyProtection="1">
      <alignment horizontal="center"/>
      <protection hidden="1"/>
    </xf>
    <xf numFmtId="0" fontId="1" fillId="4" borderId="28" xfId="0" applyFont="1" applyFill="1" applyBorder="1" applyAlignment="1" applyProtection="1">
      <alignment horizontal="center"/>
      <protection hidden="1"/>
    </xf>
    <xf numFmtId="0" fontId="1" fillId="4" borderId="27" xfId="0" applyFont="1" applyFill="1" applyBorder="1" applyAlignment="1" applyProtection="1">
      <alignment horizontal="center"/>
      <protection hidden="1"/>
    </xf>
    <xf numFmtId="0" fontId="1" fillId="4" borderId="39" xfId="0" applyFont="1" applyFill="1" applyBorder="1" applyAlignment="1" applyProtection="1">
      <alignment horizontal="center"/>
      <protection hidden="1"/>
    </xf>
    <xf numFmtId="0" fontId="9" fillId="5" borderId="26" xfId="0" applyFont="1" applyFill="1" applyBorder="1" applyAlignment="1" applyProtection="1">
      <alignment horizontal="center" vertical="center"/>
      <protection hidden="1"/>
    </xf>
    <xf numFmtId="0" fontId="9" fillId="5" borderId="27" xfId="0" applyFont="1" applyFill="1" applyBorder="1" applyAlignment="1" applyProtection="1">
      <alignment horizontal="center" vertical="center"/>
      <protection hidden="1"/>
    </xf>
    <xf numFmtId="0" fontId="4" fillId="4" borderId="35" xfId="0" applyFont="1" applyFill="1" applyBorder="1" applyAlignment="1" applyProtection="1">
      <alignment horizontal="center" vertical="center"/>
      <protection hidden="1"/>
    </xf>
    <xf numFmtId="0" fontId="4" fillId="4" borderId="37" xfId="0" applyFont="1" applyFill="1" applyBorder="1" applyAlignment="1" applyProtection="1">
      <alignment horizontal="center" vertical="center"/>
      <protection hidden="1"/>
    </xf>
    <xf numFmtId="0" fontId="4" fillId="4" borderId="38" xfId="0" applyFont="1" applyFill="1" applyBorder="1" applyAlignment="1" applyProtection="1">
      <alignment horizontal="center" vertical="center"/>
      <protection hidden="1"/>
    </xf>
    <xf numFmtId="0" fontId="1" fillId="3" borderId="34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Millares 2" xfId="3"/>
    <cellStyle name="Normal" xfId="0" builtinId="0"/>
    <cellStyle name="Normal 2 4" xfId="2"/>
  </cellStyles>
  <dxfs count="0"/>
  <tableStyles count="0" defaultTableStyle="TableStyleMedium9" defaultPivotStyle="PivotStyleLight16"/>
  <colors>
    <mruColors>
      <color rgb="FF9B1C2A"/>
      <color rgb="FFBFBFBF"/>
      <color rgb="FFA32037"/>
      <color rgb="FF9BA9B8"/>
      <color rgb="FF001E61"/>
      <color rgb="FFA79466"/>
      <color rgb="FF826B2E"/>
      <color rgb="FF1A2E3C"/>
      <color rgb="FF002F60"/>
      <color rgb="FF0F3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1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/>
            </a:pPr>
            <a:r>
              <a:rPr lang="es-MX" sz="1100" b="1" i="0" baseline="0">
                <a:latin typeface="Arial" pitchFamily="34" charset="0"/>
                <a:cs typeface="Arial" pitchFamily="34" charset="0"/>
              </a:rPr>
              <a:t>con respecto a la población estudiantil de la Universidad</a:t>
            </a:r>
            <a:endParaRPr lang="es-MX" sz="11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8224416038095E-2"/>
          <c:y val="0.11663423185941559"/>
          <c:w val="0.91315973493895886"/>
          <c:h val="0.80512577160353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0"/>
                  <c:y val="-1.6243573449730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AD-402D-A4D1-8C3F1E182469}"/>
                </c:ext>
              </c:extLst>
            </c:dLbl>
            <c:dLbl>
              <c:idx val="4"/>
              <c:layout>
                <c:manualLayout>
                  <c:x val="0"/>
                  <c:y val="-1.3536311208108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AD-402D-A4D1-8C3F1E182469}"/>
                </c:ext>
              </c:extLst>
            </c:dLbl>
            <c:dLbl>
              <c:idx val="5"/>
              <c:layout>
                <c:manualLayout>
                  <c:x val="0"/>
                  <c:y val="9.8358093748190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6-4B1D-B448-1E7272074FB2}"/>
                </c:ext>
              </c:extLst>
            </c:dLbl>
            <c:dLbl>
              <c:idx val="6"/>
              <c:layout>
                <c:manualLayout>
                  <c:x val="0"/>
                  <c:y val="-1.54133602278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A-459D-8BDC-BDC146E50BCD}"/>
                </c:ext>
              </c:extLst>
            </c:dLbl>
            <c:dLbl>
              <c:idx val="7"/>
              <c:layout>
                <c:manualLayout>
                  <c:x val="-1.0114827878490753E-16"/>
                  <c:y val="-1.28444668565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A-459D-8BDC-BDC146E50B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posgrado'!$T$15:$T$24</c:f>
              <c:strCache>
                <c:ptCount val="9"/>
                <c:pt idx="0">
                  <c:v>Ene. - Abr. 2019</c:v>
                </c:pt>
                <c:pt idx="1">
                  <c:v>Ene. - Abr. 2020</c:v>
                </c:pt>
                <c:pt idx="2">
                  <c:v>Ene. - Abr. 2021</c:v>
                </c:pt>
                <c:pt idx="3">
                  <c:v>May. - Ago. 2019</c:v>
                </c:pt>
                <c:pt idx="4">
                  <c:v>May. - Ago. 2020</c:v>
                </c:pt>
                <c:pt idx="5">
                  <c:v>May. - Ago. 2021</c:v>
                </c:pt>
                <c:pt idx="6">
                  <c:v>Sep. - Dic. 2019</c:v>
                </c:pt>
                <c:pt idx="7">
                  <c:v>Sep. - Dic. 2020</c:v>
                </c:pt>
                <c:pt idx="8">
                  <c:v>Sep. - Dic. 2021</c:v>
                </c:pt>
              </c:strCache>
            </c:strRef>
          </c:cat>
          <c:val>
            <c:numRef>
              <c:f>'Becas posgrado'!$U$15:$U$24</c:f>
              <c:numCache>
                <c:formatCode>_(* #,##0.00_);_(* \(#,##0.00\);_(* "-"??_);_(@_)</c:formatCode>
                <c:ptCount val="10"/>
                <c:pt idx="0">
                  <c:v>8.6763070077864288</c:v>
                </c:pt>
                <c:pt idx="1">
                  <c:v>6.395348837209303</c:v>
                </c:pt>
                <c:pt idx="2">
                  <c:v>7.5845012366034625</c:v>
                </c:pt>
                <c:pt idx="3">
                  <c:v>8.1447963800904972</c:v>
                </c:pt>
                <c:pt idx="4">
                  <c:v>9.6699923254029159</c:v>
                </c:pt>
                <c:pt idx="5">
                  <c:v>7.3694984646878199</c:v>
                </c:pt>
                <c:pt idx="6">
                  <c:v>6.1643835616438354</c:v>
                </c:pt>
                <c:pt idx="7">
                  <c:v>8.0093312597200619</c:v>
                </c:pt>
                <c:pt idx="8">
                  <c:v>8.9128305582762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66-4B1D-B448-1E7272074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8569768"/>
        <c:axId val="127332376"/>
      </c:barChart>
      <c:catAx>
        <c:axId val="128569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27332376"/>
        <c:crosses val="autoZero"/>
        <c:auto val="1"/>
        <c:lblAlgn val="ctr"/>
        <c:lblOffset val="100"/>
        <c:noMultiLvlLbl val="0"/>
      </c:catAx>
      <c:valAx>
        <c:axId val="127332376"/>
        <c:scaling>
          <c:orientation val="minMax"/>
          <c:max val="12"/>
          <c:min val="0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12856976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Becas completas otorgadas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0">
              <a:gsLst>
                <a:gs pos="0">
                  <a:srgbClr val="FFFFCC"/>
                </a:gs>
                <a:gs pos="100000">
                  <a:srgbClr val="000000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Sem.'!$U$10:$U$12</c:f>
              <c:numCache>
                <c:formatCode>0.00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1C-4D5A-AA05-2A22D9C0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70552"/>
        <c:axId val="188370944"/>
      </c:barChart>
      <c:catAx>
        <c:axId val="188370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7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7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Becas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70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75" b="1" i="0" strike="noStrike">
                <a:solidFill>
                  <a:srgbClr val="000000"/>
                </a:solidFill>
                <a:latin typeface="Arial"/>
                <a:cs typeface="Arial"/>
              </a:rPr>
              <a:t>Porcentaje de alumnos becados</a:t>
            </a: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50" b="1" i="0" strike="noStrike">
                <a:solidFill>
                  <a:srgbClr val="000000"/>
                </a:solidFill>
                <a:latin typeface="Arial"/>
                <a:cs typeface="Arial"/>
              </a:rPr>
              <a:t>con respecto a la población estudiantil de la Universidad  </a:t>
            </a: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93300"/>
                </a:gs>
                <a:gs pos="100000">
                  <a:srgbClr val="993366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Sem.'!$W$10:$W$12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009-4CEB-9F76-38C3B1F3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72120"/>
        <c:axId val="188365456"/>
      </c:barChart>
      <c:catAx>
        <c:axId val="188372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6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6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72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200" b="1" i="0" baseline="0"/>
              <a:t>Porcentaje de estudiantes becados</a:t>
            </a:r>
            <a:endParaRPr lang="es-MX" sz="1200"/>
          </a:p>
          <a:p>
            <a:pPr>
              <a:defRPr/>
            </a:pPr>
            <a:r>
              <a:rPr lang="es-MX" sz="1200" b="1" i="0" baseline="0"/>
              <a:t>con respecto a la población estudiantil de la Universidad  </a:t>
            </a:r>
          </a:p>
        </c:rich>
      </c:tx>
      <c:layout>
        <c:manualLayout>
          <c:xMode val="edge"/>
          <c:yMode val="edge"/>
          <c:x val="0.1726112433620216"/>
          <c:y val="2.45614035087719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716885389326335"/>
          <c:y val="0.22750196637534639"/>
          <c:w val="0.81980468066491685"/>
          <c:h val="0.656428624587936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2.1317583194824175E-17"/>
                  <c:y val="1.754385964912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44-4739-90A5-5E38F249AEFA}"/>
                </c:ext>
              </c:extLst>
            </c:dLbl>
            <c:dLbl>
              <c:idx val="1"/>
              <c:layout>
                <c:manualLayout>
                  <c:x val="-5.555575901849478E-3"/>
                  <c:y val="8.54841828981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B-4299-AA5D-61F0BB5DADDA}"/>
                </c:ext>
              </c:extLst>
            </c:dLbl>
            <c:dLbl>
              <c:idx val="2"/>
              <c:layout>
                <c:manualLayout>
                  <c:x val="0"/>
                  <c:y val="1.4035087719298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4-4739-90A5-5E38F249AEFA}"/>
                </c:ext>
              </c:extLst>
            </c:dLbl>
            <c:dLbl>
              <c:idx val="3"/>
              <c:layout>
                <c:manualLayout>
                  <c:x val="0"/>
                  <c:y val="1.052631578947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4-4739-90A5-5E38F249AEFA}"/>
                </c:ext>
              </c:extLst>
            </c:dLbl>
            <c:dLbl>
              <c:idx val="4"/>
              <c:layout>
                <c:manualLayout>
                  <c:x val="0"/>
                  <c:y val="-3.21633711360505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B-4299-AA5D-61F0BB5DADDA}"/>
                </c:ext>
              </c:extLst>
            </c:dLbl>
            <c:dLbl>
              <c:idx val="5"/>
              <c:layout>
                <c:manualLayout>
                  <c:x val="-2.3255813953488372E-3"/>
                  <c:y val="-3.5087719298245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B-4299-AA5D-61F0BB5DAD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Lic. Cuatrim.'!$S$13:$S$21</c:f>
              <c:strCache>
                <c:ptCount val="9"/>
                <c:pt idx="0">
                  <c:v>Ene-Abr 2019</c:v>
                </c:pt>
                <c:pt idx="1">
                  <c:v>Ene-Abr 2020</c:v>
                </c:pt>
                <c:pt idx="2">
                  <c:v>Ene-Abr 2021</c:v>
                </c:pt>
                <c:pt idx="3">
                  <c:v>May-Ago 2019</c:v>
                </c:pt>
                <c:pt idx="4">
                  <c:v>May-Ago 2020</c:v>
                </c:pt>
                <c:pt idx="5">
                  <c:v>May-Ago 2021</c:v>
                </c:pt>
                <c:pt idx="6">
                  <c:v>Sep-Dic 2019</c:v>
                </c:pt>
                <c:pt idx="7">
                  <c:v>Sep-Dic 2020</c:v>
                </c:pt>
                <c:pt idx="8">
                  <c:v>Sep-Dic 2021</c:v>
                </c:pt>
              </c:strCache>
            </c:strRef>
          </c:cat>
          <c:val>
            <c:numRef>
              <c:f>'Becas Lic. Cuatrim.'!$T$13:$T$21</c:f>
              <c:numCache>
                <c:formatCode>_(* #,##0.00_);_(* \(#,##0.00\);_(* "-"??_);_(@_)</c:formatCode>
                <c:ptCount val="9"/>
                <c:pt idx="0">
                  <c:v>20</c:v>
                </c:pt>
                <c:pt idx="1">
                  <c:v>27.522935779816514</c:v>
                </c:pt>
                <c:pt idx="2">
                  <c:v>32.374100719424462</c:v>
                </c:pt>
                <c:pt idx="3">
                  <c:v>22</c:v>
                </c:pt>
                <c:pt idx="4">
                  <c:v>29.357798165137616</c:v>
                </c:pt>
                <c:pt idx="5">
                  <c:v>34.351145038167942</c:v>
                </c:pt>
                <c:pt idx="6">
                  <c:v>21.84873949579832</c:v>
                </c:pt>
                <c:pt idx="7">
                  <c:v>26.573426573426573</c:v>
                </c:pt>
                <c:pt idx="8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B-4299-AA5D-61F0BB5D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64672"/>
        <c:axId val="188368200"/>
      </c:barChart>
      <c:catAx>
        <c:axId val="18836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8368200"/>
        <c:crosses val="autoZero"/>
        <c:auto val="1"/>
        <c:lblAlgn val="ctr"/>
        <c:lblOffset val="100"/>
        <c:noMultiLvlLbl val="0"/>
      </c:catAx>
      <c:valAx>
        <c:axId val="188368200"/>
        <c:scaling>
          <c:orientation val="minMax"/>
          <c:max val="35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88364672"/>
        <c:crosses val="autoZero"/>
        <c:crossBetween val="between"/>
        <c:majorUnit val="5"/>
        <c:minorUnit val="0.4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s-MX" sz="900"/>
              <a:t>Porcentaje de estudiantes becados</a:t>
            </a:r>
          </a:p>
          <a:p>
            <a:pPr>
              <a:defRPr sz="900"/>
            </a:pPr>
            <a:r>
              <a:rPr lang="es-MX" sz="900"/>
              <a:t>con respecto a la población estudiantil de la Universidad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8.7344617015029744E-3"/>
                  <c:y val="-9.26640701270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0C-45AD-8770-F1E8B02D0A73}"/>
                </c:ext>
              </c:extLst>
            </c:dLbl>
            <c:dLbl>
              <c:idx val="1"/>
              <c:layout>
                <c:manualLayout>
                  <c:x val="5.8277462744469593E-17"/>
                  <c:y val="-2.3166017531750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C-45AD-8770-F1E8B02D0A73}"/>
                </c:ext>
              </c:extLst>
            </c:dLbl>
            <c:dLbl>
              <c:idx val="2"/>
              <c:layout>
                <c:manualLayout>
                  <c:x val="-6.357865132963123E-3"/>
                  <c:y val="1.3899610519050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0C-45AD-8770-F1E8B02D0A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Prepas  '!$X$14:$X$16</c:f>
              <c:strCache>
                <c:ptCount val="3"/>
                <c:pt idx="0">
                  <c:v>Feb-Jun 2019</c:v>
                </c:pt>
                <c:pt idx="1">
                  <c:v>Feb-Jun 2020</c:v>
                </c:pt>
                <c:pt idx="2">
                  <c:v>Feb-Jun 2021</c:v>
                </c:pt>
              </c:strCache>
            </c:strRef>
          </c:cat>
          <c:val>
            <c:numRef>
              <c:f>'Becas Prepas  '!$Y$14:$Y$16</c:f>
              <c:numCache>
                <c:formatCode>0.00</c:formatCode>
                <c:ptCount val="3"/>
                <c:pt idx="0">
                  <c:v>13.858767521819622</c:v>
                </c:pt>
                <c:pt idx="1">
                  <c:v>14.567695301640255</c:v>
                </c:pt>
                <c:pt idx="2">
                  <c:v>16.280469455311465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0C-45AD-8770-F1E8B02D0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8367024"/>
        <c:axId val="188365064"/>
      </c:barChart>
      <c:catAx>
        <c:axId val="18836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365064"/>
        <c:crosses val="autoZero"/>
        <c:auto val="1"/>
        <c:lblAlgn val="ctr"/>
        <c:lblOffset val="100"/>
        <c:noMultiLvlLbl val="0"/>
      </c:catAx>
      <c:valAx>
        <c:axId val="18836506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00">
                <a:latin typeface="+mn-lt"/>
              </a:defRPr>
            </a:pPr>
            <a:endParaRPr lang="es-MX"/>
          </a:p>
        </c:txPr>
        <c:crossAx val="188367024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9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8.3333150810946961E-3"/>
                  <c:y val="9.71367531969104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09-4E4B-8ECD-F99DBCA22C7B}"/>
                </c:ext>
              </c:extLst>
            </c:dLbl>
            <c:dLbl>
              <c:idx val="1"/>
              <c:layout>
                <c:manualLayout>
                  <c:x val="-8.3212686035943322E-3"/>
                  <c:y val="4.36469659448597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9-4E4B-8ECD-F99DBCA22C7B}"/>
                </c:ext>
              </c:extLst>
            </c:dLbl>
            <c:dLbl>
              <c:idx val="2"/>
              <c:layout>
                <c:manualLayout>
                  <c:x val="-1.110225269129269E-2"/>
                  <c:y val="1.363110360718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9-4E4B-8ECD-F99DBCA22C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Prepas  '!$X$20:$X$22</c:f>
              <c:strCache>
                <c:ptCount val="3"/>
                <c:pt idx="0">
                  <c:v>Ago-Dic 2019</c:v>
                </c:pt>
                <c:pt idx="1">
                  <c:v>Ago-Dic 2020</c:v>
                </c:pt>
                <c:pt idx="2">
                  <c:v>Ago-Dic 2021</c:v>
                </c:pt>
              </c:strCache>
            </c:strRef>
          </c:cat>
          <c:val>
            <c:numRef>
              <c:f>'Becas Prepas  '!$Y$20:$Y$22</c:f>
              <c:numCache>
                <c:formatCode>_(* #,##0.00_);_(* \(#,##0.00\);_(* "-"??_);_(@_)</c:formatCode>
                <c:ptCount val="3"/>
                <c:pt idx="0">
                  <c:v>15.069208670671195</c:v>
                </c:pt>
                <c:pt idx="1">
                  <c:v>15.804680728113263</c:v>
                </c:pt>
                <c:pt idx="2">
                  <c:v>17.295502565650466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9-4E4B-8ECD-F99DBCA22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8367416"/>
        <c:axId val="188367808"/>
      </c:barChart>
      <c:catAx>
        <c:axId val="188367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88367808"/>
        <c:crosses val="autoZero"/>
        <c:auto val="1"/>
        <c:lblAlgn val="ctr"/>
        <c:lblOffset val="100"/>
        <c:noMultiLvlLbl val="0"/>
      </c:catAx>
      <c:valAx>
        <c:axId val="188367808"/>
        <c:scaling>
          <c:orientation val="minMax"/>
          <c:max val="18"/>
          <c:min val="10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18836741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9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5.5554650266666436E-3"/>
                  <c:y val="-1.853282078652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F2-4286-B86B-1D569858C5DB}"/>
                </c:ext>
              </c:extLst>
            </c:dLbl>
            <c:dLbl>
              <c:idx val="1"/>
              <c:layout>
                <c:manualLayout>
                  <c:x val="-5.5557046619609243E-3"/>
                  <c:y val="-1.853282078652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F2-4286-B86B-1D569858C5DB}"/>
                </c:ext>
              </c:extLst>
            </c:dLbl>
            <c:dLbl>
              <c:idx val="2"/>
              <c:layout>
                <c:manualLayout>
                  <c:x val="-2.7778523309804344E-3"/>
                  <c:y val="-1.853282078652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F2-4286-B86B-1D569858C5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Secundaria'!$T$14:$T$16</c:f>
              <c:strCache>
                <c:ptCount val="3"/>
                <c:pt idx="0">
                  <c:v>Feb-Jun 2019</c:v>
                </c:pt>
                <c:pt idx="1">
                  <c:v>Feb-Jun 2020</c:v>
                </c:pt>
                <c:pt idx="2">
                  <c:v>Feb-Jun 2021</c:v>
                </c:pt>
              </c:strCache>
            </c:strRef>
          </c:cat>
          <c:val>
            <c:numRef>
              <c:f>'Becas Secundaria'!$U$14:$U$16</c:f>
              <c:numCache>
                <c:formatCode>_(* #,##0.00_);_(* \(#,##0.00\);_(* "-"??_);_(@_)</c:formatCode>
                <c:ptCount val="3"/>
                <c:pt idx="0">
                  <c:v>18.421052631578945</c:v>
                </c:pt>
                <c:pt idx="1">
                  <c:v>21.271929824561404</c:v>
                </c:pt>
                <c:pt idx="2">
                  <c:v>23.444976076555022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2-4286-B86B-1D569858C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9745424"/>
        <c:axId val="189741112"/>
      </c:barChart>
      <c:catAx>
        <c:axId val="18974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741112"/>
        <c:crosses val="autoZero"/>
        <c:auto val="1"/>
        <c:lblAlgn val="ctr"/>
        <c:lblOffset val="100"/>
        <c:noMultiLvlLbl val="0"/>
      </c:catAx>
      <c:valAx>
        <c:axId val="189741112"/>
        <c:scaling>
          <c:orientation val="minMax"/>
          <c:max val="3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crossAx val="18974542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900">
                <a:latin typeface="Arial" pitchFamily="34" charset="0"/>
                <a:cs typeface="Arial" pitchFamily="34" charset="0"/>
              </a:defRPr>
            </a:pPr>
            <a:r>
              <a:rPr lang="es-MX" sz="9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9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5.558745214419381E-3"/>
                  <c:y val="-3.70656415730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DD-4FA6-9CB9-7250AC9649A0}"/>
                </c:ext>
              </c:extLst>
            </c:dLbl>
            <c:dLbl>
              <c:idx val="1"/>
              <c:layout>
                <c:manualLayout>
                  <c:x val="-2.7809018957060199E-3"/>
                  <c:y val="-3.706564157305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DD-4FA6-9CB9-7250AC9649A0}"/>
                </c:ext>
              </c:extLst>
            </c:dLbl>
            <c:dLbl>
              <c:idx val="2"/>
              <c:layout>
                <c:manualLayout>
                  <c:x val="-5.5554681676414789E-3"/>
                  <c:y val="-4.6332051966321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8DD-4FA6-9CB9-7250AC9649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Secundaria'!$T$21:$T$23</c:f>
              <c:strCache>
                <c:ptCount val="3"/>
                <c:pt idx="0">
                  <c:v>Ago-Dic 2019</c:v>
                </c:pt>
                <c:pt idx="1">
                  <c:v>Ago-Dic 2020</c:v>
                </c:pt>
                <c:pt idx="2">
                  <c:v>Ago-Dic 2021</c:v>
                </c:pt>
              </c:strCache>
            </c:strRef>
          </c:cat>
          <c:val>
            <c:numRef>
              <c:f>'Becas Secundaria'!$U$21:$U$23</c:f>
              <c:numCache>
                <c:formatCode>_(* #,##0.00_);_(* \(#,##0.00\);_(* "-"??_);_(@_)</c:formatCode>
                <c:ptCount val="3"/>
                <c:pt idx="0">
                  <c:v>20.390455531453362</c:v>
                </c:pt>
                <c:pt idx="1">
                  <c:v>22.121896162528216</c:v>
                </c:pt>
                <c:pt idx="2">
                  <c:v>21.842105263157897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DD-4FA6-9CB9-7250AC964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9743464"/>
        <c:axId val="189742680"/>
      </c:barChart>
      <c:catAx>
        <c:axId val="189743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742680"/>
        <c:crosses val="autoZero"/>
        <c:auto val="1"/>
        <c:lblAlgn val="ctr"/>
        <c:lblOffset val="100"/>
        <c:noMultiLvlLbl val="0"/>
      </c:catAx>
      <c:valAx>
        <c:axId val="189742680"/>
        <c:scaling>
          <c:orientation val="minMax"/>
          <c:max val="30"/>
          <c:min val="0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18974346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Poblacion estudiantil de la Universidad  
   Alumnos Becados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 alumnos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CC99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Sem.'!$S$10:$S$12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C9-487B-9D7D-D61FAF44A4E6}"/>
            </c:ext>
          </c:extLst>
        </c:ser>
        <c:ser>
          <c:idx val="1"/>
          <c:order val="1"/>
          <c:tx>
            <c:v>Alumnos becados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FFFF"/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Sem.'!$T$10:$T$14</c:f>
              <c:numCache>
                <c:formatCode>_(* #,##0_);_(* \(#,##0\);_(* "-"??_);_(@_)</c:formatCode>
                <c:ptCount val="5"/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FC9-487B-9D7D-D61FAF44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964800"/>
        <c:axId val="187969288"/>
      </c:barChart>
      <c:catAx>
        <c:axId val="1879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969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69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964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con financiamiento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33CCCC"/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Sem.'!$V$10:$V$12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DC-4BAE-8959-2362001A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36720"/>
        <c:axId val="187837104"/>
      </c:barChart>
      <c:catAx>
        <c:axId val="18783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83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83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alumnos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836720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Becas completas otorgadas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0">
              <a:gsLst>
                <a:gs pos="0">
                  <a:srgbClr val="FFFFCC"/>
                </a:gs>
                <a:gs pos="100000">
                  <a:srgbClr val="000000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Sem.'!$U$10:$U$12</c:f>
              <c:numCache>
                <c:formatCode>0.00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105-47EE-9FA5-863A37AD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24928"/>
        <c:axId val="189025312"/>
      </c:barChart>
      <c:catAx>
        <c:axId val="18902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2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02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Becas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024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75" b="1" i="0" strike="noStrike">
                <a:solidFill>
                  <a:srgbClr val="000000"/>
                </a:solidFill>
                <a:latin typeface="Arial"/>
                <a:cs typeface="Arial"/>
              </a:rPr>
              <a:t>Porcentaje de alumnos becados</a:t>
            </a: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250" b="1" i="0" strike="noStrike">
                <a:solidFill>
                  <a:srgbClr val="000000"/>
                </a:solidFill>
                <a:latin typeface="Arial"/>
                <a:cs typeface="Arial"/>
              </a:rPr>
              <a:t>con respecto a la población estudiantil de la Universidad  </a:t>
            </a:r>
          </a:p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 sz="25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93300"/>
                </a:gs>
                <a:gs pos="100000">
                  <a:srgbClr val="993366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Sem.'!$W$10:$W$12</c:f>
              <c:numCache>
                <c:formatCode>_(* #,##0.00_);_(* \(#,##0.00\);_(*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000-4B50-A237-775107FA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86912"/>
        <c:axId val="188088872"/>
      </c:barChart>
      <c:catAx>
        <c:axId val="18808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088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088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086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11" r="0.75000000000000411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978118940194338E-2"/>
          <c:y val="0.23161775502556686"/>
          <c:w val="0.85430512189303198"/>
          <c:h val="0.674949518205749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1.1098188274492311E-2"/>
                  <c:y val="-1.6528015486956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4-46DD-A869-BDFBC7018337}"/>
                </c:ext>
              </c:extLst>
            </c:dLbl>
            <c:dLbl>
              <c:idx val="1"/>
              <c:layout>
                <c:manualLayout>
                  <c:x val="0"/>
                  <c:y val="-2.6107222273777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6-4CB5-96F6-733F7D11DDE2}"/>
                </c:ext>
              </c:extLst>
            </c:dLbl>
            <c:dLbl>
              <c:idx val="2"/>
              <c:layout>
                <c:manualLayout>
                  <c:x val="-1.86883997999665E-16"/>
                  <c:y val="-3.356642863771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96-4F10-92C8-3679C95002EF}"/>
                </c:ext>
              </c:extLst>
            </c:dLbl>
            <c:dLbl>
              <c:idx val="3"/>
              <c:layout>
                <c:manualLayout>
                  <c:x val="0"/>
                  <c:y val="8.04948214312983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4-46DD-A869-BDFBC701833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Lic. Sem.'!$T$13:$T$15</c:f>
              <c:strCache>
                <c:ptCount val="3"/>
                <c:pt idx="0">
                  <c:v>Feb-Jun 2019</c:v>
                </c:pt>
                <c:pt idx="1">
                  <c:v>Feb-Jun 2020</c:v>
                </c:pt>
                <c:pt idx="2">
                  <c:v>Feb-Jun 2021</c:v>
                </c:pt>
              </c:strCache>
            </c:strRef>
          </c:cat>
          <c:val>
            <c:numRef>
              <c:f>'Becas Lic. Sem.'!$U$13:$U$15</c:f>
              <c:numCache>
                <c:formatCode>_(* #,##0.00_);_(* \(#,##0.00\);_(* "-"??_);_(@_)</c:formatCode>
                <c:ptCount val="3"/>
                <c:pt idx="0">
                  <c:v>24.066053059014621</c:v>
                </c:pt>
                <c:pt idx="1">
                  <c:v>25.525405693003457</c:v>
                </c:pt>
                <c:pt idx="2">
                  <c:v>30.005672149744754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14-46DD-A869-BDFBC701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8087304"/>
        <c:axId val="188090440"/>
      </c:barChart>
      <c:catAx>
        <c:axId val="188087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090440"/>
        <c:crosses val="autoZero"/>
        <c:auto val="1"/>
        <c:lblAlgn val="ctr"/>
        <c:lblOffset val="100"/>
        <c:noMultiLvlLbl val="0"/>
      </c:catAx>
      <c:valAx>
        <c:axId val="1880904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crossAx val="18808730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Porcentaje de estudiantes becados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es-MX" sz="1000" b="1" i="0" baseline="0">
                <a:latin typeface="Arial" pitchFamily="34" charset="0"/>
                <a:cs typeface="Arial" pitchFamily="34" charset="0"/>
              </a:rPr>
              <a:t>con respecto a la población estudiantil de la Universidad  </a:t>
            </a:r>
            <a:endParaRPr lang="es-MX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82500723587733"/>
          <c:y val="0.27264339002721727"/>
          <c:w val="0.84965325851111173"/>
          <c:h val="0.6339238832040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'Becas Lic. Sem.'!$U$19</c:f>
              <c:strCache>
                <c:ptCount val="1"/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8.3478251724395571E-3"/>
                  <c:y val="1.7843446882275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D0-4A4E-ACA8-AF476E5D444C}"/>
                </c:ext>
              </c:extLst>
            </c:dLbl>
            <c:dLbl>
              <c:idx val="1"/>
              <c:layout>
                <c:manualLayout>
                  <c:x val="-5.5652167816263708E-3"/>
                  <c:y val="5.9776435251152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0-4A4E-ACA8-AF476E5D444C}"/>
                </c:ext>
              </c:extLst>
            </c:dLbl>
            <c:dLbl>
              <c:idx val="2"/>
              <c:layout>
                <c:manualLayout>
                  <c:x val="-5.5652167816263708E-3"/>
                  <c:y val="1.7163860203806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0-4A4E-ACA8-AF476E5D44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'Becas Lic. Sem.'!$T$20:$T$22</c:f>
              <c:strCache>
                <c:ptCount val="3"/>
                <c:pt idx="0">
                  <c:v>Ago-Dic 2019</c:v>
                </c:pt>
                <c:pt idx="1">
                  <c:v>Ago-Dic 2020</c:v>
                </c:pt>
                <c:pt idx="2">
                  <c:v>Ago-Dic 2021</c:v>
                </c:pt>
              </c:strCache>
            </c:strRef>
          </c:cat>
          <c:val>
            <c:numRef>
              <c:f>'Becas Lic. Sem.'!$U$20:$U$22</c:f>
              <c:numCache>
                <c:formatCode>_(* #,##0.00_);_(* \(#,##0.00\);_(* "-"??_);_(@_)</c:formatCode>
                <c:ptCount val="3"/>
                <c:pt idx="0">
                  <c:v>23.446531791907514</c:v>
                </c:pt>
                <c:pt idx="1">
                  <c:v>27.238712895984037</c:v>
                </c:pt>
                <c:pt idx="2">
                  <c:v>28.703822885828288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A4E-ACA8-AF476E5D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8089656"/>
        <c:axId val="188087696"/>
      </c:barChart>
      <c:catAx>
        <c:axId val="188089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8087696"/>
        <c:crosses val="autoZero"/>
        <c:auto val="1"/>
        <c:lblAlgn val="ctr"/>
        <c:lblOffset val="100"/>
        <c:noMultiLvlLbl val="0"/>
      </c:catAx>
      <c:valAx>
        <c:axId val="188087696"/>
        <c:scaling>
          <c:orientation val="minMax"/>
          <c:max val="35"/>
          <c:min val="15"/>
        </c:scaling>
        <c:delete val="0"/>
        <c:axPos val="l"/>
        <c:majorGridlines/>
        <c:numFmt formatCode="_-* #,##0.0_-;\-* #,##0.0_-;_-* &quot;-&quot;?_-;_-@_-" sourceLinked="0"/>
        <c:majorTickMark val="none"/>
        <c:minorTickMark val="none"/>
        <c:tickLblPos val="nextTo"/>
        <c:spPr>
          <a:ln w="9525">
            <a:noFill/>
          </a:ln>
        </c:spPr>
        <c:crossAx val="18808965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Poblacion estudiantil de la Universidad  
   Alumnos Becados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de alumnos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CC99"/>
                </a:gs>
              </a:gsLst>
              <a:path path="rect">
                <a:fillToRect r="100000" b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Sem.'!$S$10:$S$12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250-433B-A9B1-0A8B02545B51}"/>
            </c:ext>
          </c:extLst>
        </c:ser>
        <c:ser>
          <c:idx val="1"/>
          <c:order val="1"/>
          <c:tx>
            <c:v>Alumnos becados</c:v>
          </c:tx>
          <c:spPr>
            <a:gradFill rotWithShape="0">
              <a:gsLst>
                <a:gs pos="0">
                  <a:srgbClr val="800000"/>
                </a:gs>
                <a:gs pos="100000">
                  <a:srgbClr val="FFFFFF"/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Sem.'!$T$10:$T$14</c:f>
              <c:numCache>
                <c:formatCode>_(* #,##0_);_(* \(#,##0\);_(* "-"??_);_(@_)</c:formatCode>
                <c:ptCount val="5"/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250-433B-A9B1-0A8B02545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69376"/>
        <c:axId val="188366240"/>
      </c:barChart>
      <c:catAx>
        <c:axId val="18836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6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6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693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Alumnos con financiamiento 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33CCCC"/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'Becas Lic. Sem.'!$V$10:$V$12</c:f>
              <c:numCache>
                <c:formatCode>_(* #,##0_);_(* \(#,##0\);_(* "-"??_);_(@_)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'Becas Lic. Sem.'!#REF!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204-4092-833E-DCD7B91C8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69768"/>
        <c:axId val="188368984"/>
      </c:barChart>
      <c:catAx>
        <c:axId val="18836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Semestre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68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68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alumnos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369768"/>
        <c:crosses val="autoZero"/>
        <c:crossBetween val="between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33" r="0.75000000000000433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1.jp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642938</xdr:colOff>
      <xdr:row>30</xdr:row>
      <xdr:rowOff>134939</xdr:rowOff>
    </xdr:from>
    <xdr:to>
      <xdr:col>13</xdr:col>
      <xdr:colOff>428626</xdr:colOff>
      <xdr:row>60</xdr:row>
      <xdr:rowOff>63525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300567</xdr:colOff>
      <xdr:row>7</xdr:row>
      <xdr:rowOff>53086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56</xdr:row>
      <xdr:rowOff>0</xdr:rowOff>
    </xdr:from>
    <xdr:to>
      <xdr:col>2</xdr:col>
      <xdr:colOff>0</xdr:colOff>
      <xdr:row>56</xdr:row>
      <xdr:rowOff>0</xdr:rowOff>
    </xdr:to>
    <xdr:graphicFrame macro="">
      <xdr:nvGraphicFramePr>
        <xdr:cNvPr id="395991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56</xdr:row>
      <xdr:rowOff>0</xdr:rowOff>
    </xdr:from>
    <xdr:to>
      <xdr:col>2</xdr:col>
      <xdr:colOff>0</xdr:colOff>
      <xdr:row>56</xdr:row>
      <xdr:rowOff>0</xdr:rowOff>
    </xdr:to>
    <xdr:graphicFrame macro="">
      <xdr:nvGraphicFramePr>
        <xdr:cNvPr id="395991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11</xdr:col>
      <xdr:colOff>342900</xdr:colOff>
      <xdr:row>56</xdr:row>
      <xdr:rowOff>0</xdr:rowOff>
    </xdr:to>
    <xdr:graphicFrame macro="">
      <xdr:nvGraphicFramePr>
        <xdr:cNvPr id="395991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11</xdr:col>
      <xdr:colOff>352425</xdr:colOff>
      <xdr:row>56</xdr:row>
      <xdr:rowOff>0</xdr:rowOff>
    </xdr:to>
    <xdr:graphicFrame macro="">
      <xdr:nvGraphicFramePr>
        <xdr:cNvPr id="395991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149491</xdr:colOff>
      <xdr:row>25</xdr:row>
      <xdr:rowOff>68791</xdr:rowOff>
    </xdr:from>
    <xdr:to>
      <xdr:col>8</xdr:col>
      <xdr:colOff>508000</xdr:colOff>
      <xdr:row>46</xdr:row>
      <xdr:rowOff>140229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275167</xdr:colOff>
      <xdr:row>25</xdr:row>
      <xdr:rowOff>31749</xdr:rowOff>
    </xdr:from>
    <xdr:to>
      <xdr:col>16</xdr:col>
      <xdr:colOff>182563</xdr:colOff>
      <xdr:row>46</xdr:row>
      <xdr:rowOff>130968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416983</xdr:colOff>
      <xdr:row>7</xdr:row>
      <xdr:rowOff>53086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59</xdr:row>
      <xdr:rowOff>0</xdr:rowOff>
    </xdr:from>
    <xdr:to>
      <xdr:col>2</xdr:col>
      <xdr:colOff>0</xdr:colOff>
      <xdr:row>59</xdr:row>
      <xdr:rowOff>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59</xdr:row>
      <xdr:rowOff>0</xdr:rowOff>
    </xdr:from>
    <xdr:to>
      <xdr:col>2</xdr:col>
      <xdr:colOff>0</xdr:colOff>
      <xdr:row>59</xdr:row>
      <xdr:rowOff>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11</xdr:col>
      <xdr:colOff>342900</xdr:colOff>
      <xdr:row>59</xdr:row>
      <xdr:rowOff>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11</xdr:col>
      <xdr:colOff>352425</xdr:colOff>
      <xdr:row>59</xdr:row>
      <xdr:rowOff>0</xdr:rowOff>
    </xdr:to>
    <xdr:graphicFrame macro="">
      <xdr:nvGraphicFramePr>
        <xdr:cNvPr id="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</xdr:colOff>
      <xdr:row>29</xdr:row>
      <xdr:rowOff>127000</xdr:rowOff>
    </xdr:from>
    <xdr:to>
      <xdr:col>11</xdr:col>
      <xdr:colOff>243419</xdr:colOff>
      <xdr:row>52</xdr:row>
      <xdr:rowOff>95250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416983</xdr:colOff>
      <xdr:row>7</xdr:row>
      <xdr:rowOff>53086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1156758</xdr:colOff>
      <xdr:row>28</xdr:row>
      <xdr:rowOff>38099</xdr:rowOff>
    </xdr:from>
    <xdr:to>
      <xdr:col>13</xdr:col>
      <xdr:colOff>209550</xdr:colOff>
      <xdr:row>45</xdr:row>
      <xdr:rowOff>80433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370416</xdr:colOff>
      <xdr:row>28</xdr:row>
      <xdr:rowOff>48683</xdr:rowOff>
    </xdr:from>
    <xdr:to>
      <xdr:col>21</xdr:col>
      <xdr:colOff>88900</xdr:colOff>
      <xdr:row>45</xdr:row>
      <xdr:rowOff>91017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289983</xdr:colOff>
      <xdr:row>7</xdr:row>
      <xdr:rowOff>53086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786342</xdr:colOff>
      <xdr:row>22</xdr:row>
      <xdr:rowOff>94192</xdr:rowOff>
    </xdr:from>
    <xdr:to>
      <xdr:col>9</xdr:col>
      <xdr:colOff>323850</xdr:colOff>
      <xdr:row>39</xdr:row>
      <xdr:rowOff>136525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22</xdr:row>
      <xdr:rowOff>94192</xdr:rowOff>
    </xdr:from>
    <xdr:to>
      <xdr:col>17</xdr:col>
      <xdr:colOff>459317</xdr:colOff>
      <xdr:row>39</xdr:row>
      <xdr:rowOff>136525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406400</xdr:colOff>
      <xdr:row>7</xdr:row>
      <xdr:rowOff>53086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91"/>
  <sheetViews>
    <sheetView showGridLines="0" tabSelected="1" zoomScale="90" zoomScaleNormal="90" zoomScaleSheetLayoutView="90" workbookViewId="0">
      <selection activeCell="B11" sqref="B11:B13"/>
    </sheetView>
  </sheetViews>
  <sheetFormatPr baseColWidth="10" defaultRowHeight="12.75" x14ac:dyDescent="0.2"/>
  <cols>
    <col min="1" max="1" width="2.42578125" style="4" customWidth="1"/>
    <col min="2" max="2" width="20" style="4" bestFit="1" customWidth="1"/>
    <col min="3" max="3" width="11.5703125" style="4" bestFit="1" customWidth="1"/>
    <col min="4" max="4" width="8.7109375" style="4" customWidth="1"/>
    <col min="5" max="5" width="8.42578125" style="4" customWidth="1"/>
    <col min="6" max="6" width="11.5703125" style="4" bestFit="1" customWidth="1"/>
    <col min="7" max="7" width="8.28515625" style="4" customWidth="1"/>
    <col min="8" max="8" width="11.5703125" style="4" bestFit="1" customWidth="1"/>
    <col min="9" max="9" width="8.28515625" style="4" bestFit="1" customWidth="1"/>
    <col min="10" max="10" width="9.7109375" style="4" bestFit="1" customWidth="1"/>
    <col min="11" max="11" width="11.5703125" style="4" bestFit="1" customWidth="1"/>
    <col min="12" max="12" width="8.28515625" style="4" customWidth="1"/>
    <col min="13" max="13" width="11.5703125" style="4" bestFit="1" customWidth="1"/>
    <col min="14" max="14" width="8.28515625" style="4" bestFit="1" customWidth="1"/>
    <col min="15" max="15" width="10.28515625" style="4" customWidth="1"/>
    <col min="16" max="16" width="11.5703125" style="4" bestFit="1" customWidth="1"/>
    <col min="17" max="17" width="8.28515625" style="4" customWidth="1"/>
    <col min="18" max="18" width="6.7109375" style="66" customWidth="1"/>
    <col min="19" max="19" width="6.7109375" style="4" customWidth="1"/>
    <col min="20" max="20" width="16.28515625" style="4" customWidth="1"/>
    <col min="21" max="21" width="7.28515625" style="4" customWidth="1"/>
    <col min="22" max="22" width="11.42578125" style="4"/>
    <col min="23" max="23" width="14.5703125" style="4" customWidth="1"/>
    <col min="24" max="27" width="11.42578125" style="4"/>
    <col min="28" max="28" width="0" style="4" hidden="1" customWidth="1"/>
    <col min="29" max="16384" width="11.42578125" style="4"/>
  </cols>
  <sheetData>
    <row r="7" spans="1:28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28" ht="15.75" customHeight="1" x14ac:dyDescent="0.25">
      <c r="A8" s="89" t="s">
        <v>10</v>
      </c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7"/>
      <c r="S8" s="1"/>
      <c r="T8" s="1"/>
    </row>
    <row r="9" spans="1:28" ht="15.75" customHeight="1" x14ac:dyDescent="0.25">
      <c r="A9" s="2" t="s">
        <v>42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68"/>
      <c r="S9" s="3"/>
      <c r="T9" s="3"/>
    </row>
    <row r="10" spans="1:28" ht="13.5" thickBot="1" x14ac:dyDescent="0.25">
      <c r="X10" s="8"/>
      <c r="Y10" s="8"/>
      <c r="Z10" s="6"/>
      <c r="AB10" s="9">
        <f>J23</f>
        <v>9.6699923254029159</v>
      </c>
    </row>
    <row r="11" spans="1:28" ht="18" customHeight="1" thickBot="1" x14ac:dyDescent="0.25">
      <c r="B11" s="96" t="s">
        <v>9</v>
      </c>
      <c r="C11" s="93" t="s">
        <v>12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  <c r="T11" s="5"/>
      <c r="U11" s="5"/>
      <c r="X11" s="8"/>
      <c r="Y11" s="8"/>
      <c r="Z11" s="6"/>
      <c r="AB11" s="9"/>
    </row>
    <row r="12" spans="1:28" ht="12.75" customHeight="1" x14ac:dyDescent="0.2">
      <c r="B12" s="97"/>
      <c r="C12" s="90" t="s">
        <v>16</v>
      </c>
      <c r="D12" s="91"/>
      <c r="E12" s="91"/>
      <c r="F12" s="91"/>
      <c r="G12" s="92"/>
      <c r="H12" s="90" t="s">
        <v>29</v>
      </c>
      <c r="I12" s="91"/>
      <c r="J12" s="91"/>
      <c r="K12" s="91"/>
      <c r="L12" s="92"/>
      <c r="M12" s="90" t="s">
        <v>43</v>
      </c>
      <c r="N12" s="91"/>
      <c r="O12" s="91"/>
      <c r="P12" s="91"/>
      <c r="Q12" s="92"/>
      <c r="T12" s="71"/>
      <c r="U12" s="6"/>
    </row>
    <row r="13" spans="1:28" ht="27" customHeight="1" thickBot="1" x14ac:dyDescent="0.25">
      <c r="B13" s="98"/>
      <c r="C13" s="51" t="s">
        <v>3</v>
      </c>
      <c r="D13" s="52" t="s">
        <v>4</v>
      </c>
      <c r="E13" s="53" t="s">
        <v>11</v>
      </c>
      <c r="F13" s="54" t="s">
        <v>5</v>
      </c>
      <c r="G13" s="55" t="s">
        <v>6</v>
      </c>
      <c r="H13" s="51" t="s">
        <v>3</v>
      </c>
      <c r="I13" s="52" t="s">
        <v>4</v>
      </c>
      <c r="J13" s="53" t="s">
        <v>11</v>
      </c>
      <c r="K13" s="54" t="s">
        <v>5</v>
      </c>
      <c r="L13" s="55" t="s">
        <v>6</v>
      </c>
      <c r="M13" s="51" t="s">
        <v>60</v>
      </c>
      <c r="N13" s="52" t="s">
        <v>61</v>
      </c>
      <c r="O13" s="53" t="s">
        <v>11</v>
      </c>
      <c r="P13" s="54" t="s">
        <v>5</v>
      </c>
      <c r="Q13" s="55" t="s">
        <v>62</v>
      </c>
      <c r="T13" s="71"/>
      <c r="U13" s="6"/>
    </row>
    <row r="14" spans="1:28" ht="24.95" customHeight="1" x14ac:dyDescent="0.2">
      <c r="B14" s="10" t="s">
        <v>15</v>
      </c>
      <c r="C14" s="11">
        <v>1533</v>
      </c>
      <c r="D14" s="12">
        <v>138</v>
      </c>
      <c r="E14" s="13">
        <f>D14/C14*100</f>
        <v>9.0019569471624266</v>
      </c>
      <c r="F14" s="14">
        <v>33.999999999999993</v>
      </c>
      <c r="G14" s="15"/>
      <c r="H14" s="11">
        <v>1475</v>
      </c>
      <c r="I14" s="12">
        <v>98</v>
      </c>
      <c r="J14" s="13">
        <f>I14/H14*100</f>
        <v>6.6440677966101687</v>
      </c>
      <c r="K14" s="14">
        <v>21.7</v>
      </c>
      <c r="L14" s="15"/>
      <c r="M14" s="11">
        <v>1057</v>
      </c>
      <c r="N14" s="12">
        <v>83</v>
      </c>
      <c r="O14" s="13">
        <f>N14/M14*100</f>
        <v>7.8524124881740782</v>
      </c>
      <c r="P14" s="14">
        <v>18.699999999999996</v>
      </c>
      <c r="Q14" s="15"/>
      <c r="T14" s="71"/>
      <c r="U14" s="6"/>
    </row>
    <row r="15" spans="1:28" ht="24.95" customHeight="1" thickBot="1" x14ac:dyDescent="0.25">
      <c r="B15" s="16" t="s">
        <v>0</v>
      </c>
      <c r="C15" s="17">
        <v>265</v>
      </c>
      <c r="D15" s="18">
        <v>18</v>
      </c>
      <c r="E15" s="19">
        <f>D15/C15*100</f>
        <v>6.7924528301886795</v>
      </c>
      <c r="F15" s="20">
        <v>3.9999999999999991</v>
      </c>
      <c r="G15" s="21"/>
      <c r="H15" s="17">
        <v>245</v>
      </c>
      <c r="I15" s="18">
        <v>12</v>
      </c>
      <c r="J15" s="19">
        <f>I15/H15*100</f>
        <v>4.8979591836734695</v>
      </c>
      <c r="K15" s="20">
        <v>2.9</v>
      </c>
      <c r="L15" s="21"/>
      <c r="M15" s="17">
        <v>156</v>
      </c>
      <c r="N15" s="18">
        <v>9</v>
      </c>
      <c r="O15" s="19">
        <f>N15/M15*100</f>
        <v>5.7692307692307692</v>
      </c>
      <c r="P15" s="20">
        <v>1.9</v>
      </c>
      <c r="Q15" s="21"/>
      <c r="T15" s="73" t="s">
        <v>19</v>
      </c>
      <c r="U15" s="74">
        <f>E16</f>
        <v>8.6763070077864288</v>
      </c>
      <c r="V15" s="66"/>
    </row>
    <row r="16" spans="1:28" ht="30" customHeight="1" thickBot="1" x14ac:dyDescent="0.25">
      <c r="B16" s="78" t="s">
        <v>8</v>
      </c>
      <c r="C16" s="79">
        <f>SUM(C14:C15)</f>
        <v>1798</v>
      </c>
      <c r="D16" s="80">
        <f>SUM(D14:D15)</f>
        <v>156</v>
      </c>
      <c r="E16" s="81">
        <f>D16/C16*100</f>
        <v>8.6763070077864288</v>
      </c>
      <c r="F16" s="81">
        <f>SUM(F14:F15)</f>
        <v>37.999999999999993</v>
      </c>
      <c r="G16" s="82">
        <f>SUM(G14:G15)</f>
        <v>0</v>
      </c>
      <c r="H16" s="79">
        <f>SUM(H14:H15)</f>
        <v>1720</v>
      </c>
      <c r="I16" s="80">
        <f>SUM(I14:I15)</f>
        <v>110</v>
      </c>
      <c r="J16" s="81">
        <f>I16/H16*100</f>
        <v>6.395348837209303</v>
      </c>
      <c r="K16" s="81">
        <f>SUM(K14:K15)</f>
        <v>24.599999999999998</v>
      </c>
      <c r="L16" s="82">
        <f>SUM(L14:L15)</f>
        <v>0</v>
      </c>
      <c r="M16" s="79">
        <f>SUM(M14:M15)</f>
        <v>1213</v>
      </c>
      <c r="N16" s="80">
        <f>SUM(N14:N15)</f>
        <v>92</v>
      </c>
      <c r="O16" s="81">
        <f>N16/M16*100</f>
        <v>7.5845012366034625</v>
      </c>
      <c r="P16" s="81">
        <f>SUM(P14:P15)</f>
        <v>20.599999999999994</v>
      </c>
      <c r="Q16" s="82">
        <f>SUM(Q14:Q15)</f>
        <v>0</v>
      </c>
      <c r="T16" s="73" t="s">
        <v>32</v>
      </c>
      <c r="U16" s="74">
        <f>J16</f>
        <v>6.395348837209303</v>
      </c>
      <c r="V16" s="66"/>
    </row>
    <row r="17" spans="2:22" ht="13.5" thickBot="1" x14ac:dyDescent="0.25">
      <c r="T17" s="73" t="s">
        <v>52</v>
      </c>
      <c r="U17" s="74">
        <f>O16</f>
        <v>7.5845012366034625</v>
      </c>
      <c r="V17" s="66"/>
    </row>
    <row r="18" spans="2:22" ht="18" customHeight="1" thickBot="1" x14ac:dyDescent="0.25">
      <c r="B18" s="96" t="s">
        <v>9</v>
      </c>
      <c r="C18" s="93" t="s">
        <v>12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  <c r="T18" s="73" t="s">
        <v>20</v>
      </c>
      <c r="U18" s="74">
        <f>E23</f>
        <v>8.1447963800904972</v>
      </c>
      <c r="V18" s="66"/>
    </row>
    <row r="19" spans="2:22" ht="12.75" customHeight="1" x14ac:dyDescent="0.2">
      <c r="B19" s="97"/>
      <c r="C19" s="90" t="s">
        <v>17</v>
      </c>
      <c r="D19" s="91"/>
      <c r="E19" s="91"/>
      <c r="F19" s="91"/>
      <c r="G19" s="92"/>
      <c r="H19" s="90" t="s">
        <v>30</v>
      </c>
      <c r="I19" s="91"/>
      <c r="J19" s="91"/>
      <c r="K19" s="91"/>
      <c r="L19" s="92"/>
      <c r="M19" s="90" t="s">
        <v>44</v>
      </c>
      <c r="N19" s="91"/>
      <c r="O19" s="91"/>
      <c r="P19" s="91"/>
      <c r="Q19" s="92"/>
      <c r="T19" s="73" t="s">
        <v>33</v>
      </c>
      <c r="U19" s="74">
        <f>J23</f>
        <v>9.6699923254029159</v>
      </c>
      <c r="V19" s="66"/>
    </row>
    <row r="20" spans="2:22" ht="24.75" customHeight="1" thickBot="1" x14ac:dyDescent="0.25">
      <c r="B20" s="98"/>
      <c r="C20" s="51" t="s">
        <v>3</v>
      </c>
      <c r="D20" s="52" t="s">
        <v>4</v>
      </c>
      <c r="E20" s="53" t="s">
        <v>11</v>
      </c>
      <c r="F20" s="54" t="s">
        <v>5</v>
      </c>
      <c r="G20" s="55" t="s">
        <v>6</v>
      </c>
      <c r="H20" s="51" t="s">
        <v>3</v>
      </c>
      <c r="I20" s="52" t="s">
        <v>4</v>
      </c>
      <c r="J20" s="53" t="s">
        <v>11</v>
      </c>
      <c r="K20" s="54" t="s">
        <v>5</v>
      </c>
      <c r="L20" s="55" t="s">
        <v>6</v>
      </c>
      <c r="M20" s="51" t="s">
        <v>60</v>
      </c>
      <c r="N20" s="52" t="s">
        <v>61</v>
      </c>
      <c r="O20" s="53" t="s">
        <v>11</v>
      </c>
      <c r="P20" s="54" t="s">
        <v>5</v>
      </c>
      <c r="Q20" s="55" t="s">
        <v>62</v>
      </c>
      <c r="T20" s="73" t="s">
        <v>53</v>
      </c>
      <c r="U20" s="74">
        <f>O23</f>
        <v>7.3694984646878199</v>
      </c>
      <c r="V20" s="66"/>
    </row>
    <row r="21" spans="2:22" ht="24.95" customHeight="1" x14ac:dyDescent="0.2">
      <c r="B21" s="22" t="s">
        <v>15</v>
      </c>
      <c r="C21" s="11">
        <v>1286</v>
      </c>
      <c r="D21" s="12">
        <v>108</v>
      </c>
      <c r="E21" s="13">
        <f>D21/C21*100</f>
        <v>8.3981337480559866</v>
      </c>
      <c r="F21" s="14">
        <v>26.599999999999991</v>
      </c>
      <c r="G21" s="21"/>
      <c r="H21" s="11">
        <v>1091</v>
      </c>
      <c r="I21" s="12">
        <v>108</v>
      </c>
      <c r="J21" s="13">
        <f>I21/H21*100</f>
        <v>9.8991750687442721</v>
      </c>
      <c r="K21" s="14">
        <v>23.099999999999994</v>
      </c>
      <c r="L21" s="21"/>
      <c r="M21" s="11">
        <v>827</v>
      </c>
      <c r="N21" s="12">
        <v>62</v>
      </c>
      <c r="O21" s="13">
        <f>N21/M21*100</f>
        <v>7.4969770253929866</v>
      </c>
      <c r="P21" s="14">
        <v>15</v>
      </c>
      <c r="Q21" s="21"/>
      <c r="T21" s="73" t="s">
        <v>21</v>
      </c>
      <c r="U21" s="74">
        <f>E30</f>
        <v>6.1643835616438354</v>
      </c>
      <c r="V21" s="66"/>
    </row>
    <row r="22" spans="2:22" ht="24.95" customHeight="1" thickBot="1" x14ac:dyDescent="0.25">
      <c r="B22" s="24" t="s">
        <v>0</v>
      </c>
      <c r="C22" s="17">
        <v>261</v>
      </c>
      <c r="D22" s="18">
        <v>18</v>
      </c>
      <c r="E22" s="19">
        <f>D22/C22*100</f>
        <v>6.8965517241379306</v>
      </c>
      <c r="F22" s="20">
        <v>4</v>
      </c>
      <c r="G22" s="21"/>
      <c r="H22" s="17">
        <v>212</v>
      </c>
      <c r="I22" s="18">
        <v>18</v>
      </c>
      <c r="J22" s="19">
        <f>I22/H22*100</f>
        <v>8.4905660377358494</v>
      </c>
      <c r="K22" s="20">
        <v>4.0999999999999996</v>
      </c>
      <c r="L22" s="21"/>
      <c r="M22" s="17">
        <v>150</v>
      </c>
      <c r="N22" s="18">
        <v>10</v>
      </c>
      <c r="O22" s="19">
        <f>N22/M22*100</f>
        <v>6.666666666666667</v>
      </c>
      <c r="P22" s="20">
        <v>2.2000000000000002</v>
      </c>
      <c r="Q22" s="21"/>
      <c r="T22" s="73" t="s">
        <v>34</v>
      </c>
      <c r="U22" s="74">
        <f>J30</f>
        <v>8.0093312597200619</v>
      </c>
      <c r="V22" s="66"/>
    </row>
    <row r="23" spans="2:22" ht="27.75" customHeight="1" thickBot="1" x14ac:dyDescent="0.25">
      <c r="B23" s="83" t="s">
        <v>8</v>
      </c>
      <c r="C23" s="79">
        <f>SUM(C21:C22)</f>
        <v>1547</v>
      </c>
      <c r="D23" s="80">
        <f>SUM(D21:D22)</f>
        <v>126</v>
      </c>
      <c r="E23" s="81">
        <f>D23/C23*100</f>
        <v>8.1447963800904972</v>
      </c>
      <c r="F23" s="81">
        <f>SUM(F21:F22)</f>
        <v>30.599999999999991</v>
      </c>
      <c r="G23" s="82">
        <f>SUM(G21:G22)</f>
        <v>0</v>
      </c>
      <c r="H23" s="79">
        <f>SUM(H21:H22)</f>
        <v>1303</v>
      </c>
      <c r="I23" s="80">
        <f>SUM(I21:I22)</f>
        <v>126</v>
      </c>
      <c r="J23" s="81">
        <f>I23/H23*100</f>
        <v>9.6699923254029159</v>
      </c>
      <c r="K23" s="81">
        <f>SUM(K21:K22)</f>
        <v>27.199999999999996</v>
      </c>
      <c r="L23" s="82">
        <f>SUM(L21:L22)</f>
        <v>0</v>
      </c>
      <c r="M23" s="79">
        <f>SUM(M21:M22)</f>
        <v>977</v>
      </c>
      <c r="N23" s="80">
        <f>SUM(N21:N22)</f>
        <v>72</v>
      </c>
      <c r="O23" s="81">
        <f>N23/M23*100</f>
        <v>7.3694984646878199</v>
      </c>
      <c r="P23" s="81">
        <f>SUM(P21:P22)</f>
        <v>17.2</v>
      </c>
      <c r="Q23" s="82">
        <f>SUM(Q21:Q22)</f>
        <v>0</v>
      </c>
      <c r="T23" s="73" t="s">
        <v>54</v>
      </c>
      <c r="U23" s="74">
        <f>O30</f>
        <v>8.9128305582762</v>
      </c>
      <c r="V23" s="66"/>
    </row>
    <row r="24" spans="2:22" ht="13.5" thickBot="1" x14ac:dyDescent="0.25">
      <c r="T24" s="66"/>
      <c r="U24" s="74"/>
      <c r="V24" s="66"/>
    </row>
    <row r="25" spans="2:22" ht="20.25" customHeight="1" thickBot="1" x14ac:dyDescent="0.25">
      <c r="B25" s="96" t="s">
        <v>9</v>
      </c>
      <c r="C25" s="93" t="s">
        <v>12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  <c r="U25" s="6"/>
    </row>
    <row r="26" spans="2:22" ht="12.75" customHeight="1" x14ac:dyDescent="0.2">
      <c r="B26" s="97"/>
      <c r="C26" s="90" t="s">
        <v>18</v>
      </c>
      <c r="D26" s="91"/>
      <c r="E26" s="91"/>
      <c r="F26" s="91"/>
      <c r="G26" s="92"/>
      <c r="H26" s="90" t="s">
        <v>31</v>
      </c>
      <c r="I26" s="91"/>
      <c r="J26" s="91"/>
      <c r="K26" s="91"/>
      <c r="L26" s="92"/>
      <c r="M26" s="90" t="s">
        <v>45</v>
      </c>
      <c r="N26" s="91"/>
      <c r="O26" s="91"/>
      <c r="P26" s="91"/>
      <c r="Q26" s="92"/>
    </row>
    <row r="27" spans="2:22" ht="23.25" thickBot="1" x14ac:dyDescent="0.25">
      <c r="B27" s="98"/>
      <c r="C27" s="51" t="s">
        <v>3</v>
      </c>
      <c r="D27" s="52" t="s">
        <v>4</v>
      </c>
      <c r="E27" s="53" t="s">
        <v>11</v>
      </c>
      <c r="F27" s="54" t="s">
        <v>5</v>
      </c>
      <c r="G27" s="55" t="s">
        <v>6</v>
      </c>
      <c r="H27" s="51" t="s">
        <v>3</v>
      </c>
      <c r="I27" s="52" t="s">
        <v>4</v>
      </c>
      <c r="J27" s="53" t="s">
        <v>11</v>
      </c>
      <c r="K27" s="54" t="s">
        <v>5</v>
      </c>
      <c r="L27" s="55" t="s">
        <v>6</v>
      </c>
      <c r="M27" s="51" t="s">
        <v>60</v>
      </c>
      <c r="N27" s="52" t="s">
        <v>61</v>
      </c>
      <c r="O27" s="53" t="s">
        <v>11</v>
      </c>
      <c r="P27" s="54" t="s">
        <v>5</v>
      </c>
      <c r="Q27" s="55" t="s">
        <v>62</v>
      </c>
    </row>
    <row r="28" spans="2:22" ht="24.95" customHeight="1" x14ac:dyDescent="0.2">
      <c r="B28" s="22" t="s">
        <v>15</v>
      </c>
      <c r="C28" s="11">
        <v>1477</v>
      </c>
      <c r="D28" s="12">
        <v>93</v>
      </c>
      <c r="E28" s="13">
        <f>D28/C28*100</f>
        <v>6.2965470548408939</v>
      </c>
      <c r="F28" s="14">
        <v>20.499999999999996</v>
      </c>
      <c r="G28" s="21"/>
      <c r="H28" s="11">
        <v>1083</v>
      </c>
      <c r="I28" s="12">
        <v>89</v>
      </c>
      <c r="J28" s="13">
        <f>I28/H28*100</f>
        <v>8.2179132040627891</v>
      </c>
      <c r="K28" s="14">
        <v>20</v>
      </c>
      <c r="L28" s="21"/>
      <c r="M28" s="11">
        <v>903</v>
      </c>
      <c r="N28" s="12">
        <v>81</v>
      </c>
      <c r="O28" s="13">
        <f>N28/M28*100</f>
        <v>8.9700996677740861</v>
      </c>
      <c r="P28" s="14">
        <v>16.899999999999999</v>
      </c>
      <c r="Q28" s="21"/>
    </row>
    <row r="29" spans="2:22" ht="24.95" customHeight="1" thickBot="1" x14ac:dyDescent="0.25">
      <c r="B29" s="24" t="s">
        <v>0</v>
      </c>
      <c r="C29" s="17">
        <v>275</v>
      </c>
      <c r="D29" s="18">
        <v>15</v>
      </c>
      <c r="E29" s="19">
        <f>D29/C29*100</f>
        <v>5.4545454545454541</v>
      </c>
      <c r="F29" s="20">
        <v>3.4999999999999996</v>
      </c>
      <c r="G29" s="21"/>
      <c r="H29" s="17">
        <v>203</v>
      </c>
      <c r="I29" s="18">
        <v>14</v>
      </c>
      <c r="J29" s="19">
        <f>I29/H29*100</f>
        <v>6.8965517241379306</v>
      </c>
      <c r="K29" s="20">
        <v>3.1</v>
      </c>
      <c r="L29" s="21"/>
      <c r="M29" s="17">
        <v>118</v>
      </c>
      <c r="N29" s="18">
        <v>10</v>
      </c>
      <c r="O29" s="19">
        <f>N29/M29*100</f>
        <v>8.4745762711864394</v>
      </c>
      <c r="P29" s="20">
        <v>2.2000000000000002</v>
      </c>
      <c r="Q29" s="21"/>
    </row>
    <row r="30" spans="2:22" ht="24.95" customHeight="1" thickBot="1" x14ac:dyDescent="0.25">
      <c r="B30" s="83" t="s">
        <v>8</v>
      </c>
      <c r="C30" s="79">
        <f>SUM(C28:C29)</f>
        <v>1752</v>
      </c>
      <c r="D30" s="80">
        <f>SUM(D28:D29)</f>
        <v>108</v>
      </c>
      <c r="E30" s="81">
        <f>D30/C30*100</f>
        <v>6.1643835616438354</v>
      </c>
      <c r="F30" s="81">
        <f>SUM(F28:F29)</f>
        <v>23.999999999999996</v>
      </c>
      <c r="G30" s="82">
        <f>SUM(G28:G29)</f>
        <v>0</v>
      </c>
      <c r="H30" s="79">
        <f>SUM(H28:H29)</f>
        <v>1286</v>
      </c>
      <c r="I30" s="80">
        <f>SUM(I28:I29)</f>
        <v>103</v>
      </c>
      <c r="J30" s="81">
        <f>I30/H30*100</f>
        <v>8.0093312597200619</v>
      </c>
      <c r="K30" s="81">
        <f>SUM(K28:K29)</f>
        <v>23.1</v>
      </c>
      <c r="L30" s="82">
        <f>SUM(L28:L29)</f>
        <v>0</v>
      </c>
      <c r="M30" s="79">
        <f>SUM(M28:M29)</f>
        <v>1021</v>
      </c>
      <c r="N30" s="80">
        <f>SUM(N28:N29)</f>
        <v>91</v>
      </c>
      <c r="O30" s="81">
        <f>N30/M30*100</f>
        <v>8.9128305582762</v>
      </c>
      <c r="P30" s="81">
        <f>SUM(P28:P29)</f>
        <v>19.099999999999998</v>
      </c>
      <c r="Q30" s="82">
        <f>SUM(Q28:Q29)</f>
        <v>0</v>
      </c>
    </row>
    <row r="71" spans="24:28" x14ac:dyDescent="0.2">
      <c r="X71" s="8"/>
      <c r="Y71" s="8"/>
      <c r="Z71" s="25"/>
      <c r="AA71" s="8"/>
      <c r="AB71" s="6" t="e">
        <f>#REF!</f>
        <v>#REF!</v>
      </c>
    </row>
    <row r="72" spans="24:28" x14ac:dyDescent="0.2">
      <c r="X72" s="8"/>
      <c r="Y72" s="8"/>
      <c r="Z72" s="25"/>
      <c r="AA72" s="8"/>
      <c r="AB72" s="6">
        <f>E16</f>
        <v>8.6763070077864288</v>
      </c>
    </row>
    <row r="73" spans="24:28" x14ac:dyDescent="0.2">
      <c r="X73" s="8"/>
      <c r="Y73" s="8"/>
      <c r="Z73" s="25"/>
      <c r="AA73" s="8"/>
      <c r="AB73" s="6">
        <f>J16</f>
        <v>6.395348837209303</v>
      </c>
    </row>
    <row r="76" spans="24:28" ht="18.75" customHeight="1" x14ac:dyDescent="0.2"/>
    <row r="77" spans="24:28" ht="17.25" customHeight="1" x14ac:dyDescent="0.2"/>
    <row r="78" spans="24:28" ht="24.75" customHeight="1" x14ac:dyDescent="0.2"/>
    <row r="89" ht="17.25" customHeight="1" x14ac:dyDescent="0.2"/>
    <row r="90" ht="15.75" customHeight="1" x14ac:dyDescent="0.2"/>
    <row r="91" ht="24.75" customHeight="1" x14ac:dyDescent="0.2"/>
  </sheetData>
  <sheetProtection algorithmName="SHA-512" hashValue="6mlxhbSVZyBaeHi8nnwzQOrrxnEfE0C/lYzSg9sptbObKvTVEF/JB1HQaARXwvxE1UvAU/fni9aYt4lh5GElRA==" saltValue="xt7d8g5S0/Vdg1BAkCDNFQ==" spinCount="100000" sheet="1" objects="1" scenarios="1"/>
  <mergeCells count="16">
    <mergeCell ref="M26:Q26"/>
    <mergeCell ref="B25:B27"/>
    <mergeCell ref="C25:Q25"/>
    <mergeCell ref="C26:G26"/>
    <mergeCell ref="H26:L26"/>
    <mergeCell ref="A8:B8"/>
    <mergeCell ref="C19:G19"/>
    <mergeCell ref="H19:L19"/>
    <mergeCell ref="C11:Q11"/>
    <mergeCell ref="C18:Q18"/>
    <mergeCell ref="H12:L12"/>
    <mergeCell ref="C12:G12"/>
    <mergeCell ref="B11:B13"/>
    <mergeCell ref="M12:Q12"/>
    <mergeCell ref="M19:Q19"/>
    <mergeCell ref="B18:B20"/>
  </mergeCells>
  <phoneticPr fontId="0" type="noConversion"/>
  <printOptions horizontalCentered="1" verticalCentered="1"/>
  <pageMargins left="0.27559055118110237" right="0.19685039370078741" top="0.39370078740157483" bottom="0.86614173228346458" header="0" footer="0"/>
  <pageSetup scale="40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24"/>
  <sheetViews>
    <sheetView showGridLines="0" zoomScale="90" zoomScaleNormal="90" zoomScaleSheetLayoutView="90" workbookViewId="0">
      <selection activeCell="B11" sqref="B11:B13"/>
    </sheetView>
  </sheetViews>
  <sheetFormatPr baseColWidth="10" defaultRowHeight="12.75" x14ac:dyDescent="0.2"/>
  <cols>
    <col min="1" max="1" width="2.42578125" style="4" customWidth="1"/>
    <col min="2" max="2" width="12.7109375" style="4" customWidth="1"/>
    <col min="3" max="3" width="9.7109375" style="4" bestFit="1" customWidth="1"/>
    <col min="4" max="5" width="9.42578125" style="4" bestFit="1" customWidth="1"/>
    <col min="6" max="6" width="11.140625" style="4" bestFit="1" customWidth="1"/>
    <col min="7" max="7" width="7.28515625" style="4" customWidth="1"/>
    <col min="8" max="10" width="9.85546875" style="4" bestFit="1" customWidth="1"/>
    <col min="11" max="11" width="11.5703125" style="4" bestFit="1" customWidth="1"/>
    <col min="12" max="12" width="7.28515625" style="4" customWidth="1"/>
    <col min="13" max="15" width="9.85546875" style="4" bestFit="1" customWidth="1"/>
    <col min="16" max="16" width="11.5703125" style="4" bestFit="1" customWidth="1"/>
    <col min="17" max="17" width="7.85546875" style="4" customWidth="1"/>
    <col min="18" max="18" width="4.42578125" style="4" customWidth="1"/>
    <col min="19" max="19" width="5.28515625" style="4" customWidth="1"/>
    <col min="20" max="20" width="13.85546875" style="4" customWidth="1"/>
    <col min="21" max="16384" width="11.42578125" style="4"/>
  </cols>
  <sheetData>
    <row r="8" spans="1:23" ht="17.100000000000001" customHeight="1" x14ac:dyDescent="0.25">
      <c r="A8" s="89" t="s">
        <v>10</v>
      </c>
      <c r="B8" s="89"/>
      <c r="C8" s="1"/>
      <c r="D8" s="1"/>
      <c r="E8" s="1"/>
      <c r="F8" s="1"/>
      <c r="G8" s="1"/>
      <c r="H8" s="1"/>
      <c r="I8" s="1"/>
      <c r="J8" s="1"/>
    </row>
    <row r="9" spans="1:23" ht="17.100000000000001" customHeight="1" x14ac:dyDescent="0.25">
      <c r="A9" s="2" t="s">
        <v>46</v>
      </c>
      <c r="B9" s="3"/>
      <c r="C9" s="3"/>
      <c r="D9" s="3"/>
      <c r="E9" s="3"/>
      <c r="F9" s="3"/>
      <c r="G9" s="3"/>
      <c r="H9" s="3"/>
      <c r="I9" s="3"/>
      <c r="J9" s="3"/>
    </row>
    <row r="10" spans="1:23" ht="15.75" thickBo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S10" s="8"/>
      <c r="T10" s="8"/>
      <c r="U10" s="25"/>
      <c r="V10" s="8"/>
      <c r="W10" s="6"/>
    </row>
    <row r="11" spans="1:23" ht="13.5" thickBot="1" x14ac:dyDescent="0.25">
      <c r="B11" s="99" t="s">
        <v>9</v>
      </c>
      <c r="C11" s="93" t="s">
        <v>7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  <c r="S11" s="8"/>
      <c r="T11" s="8"/>
      <c r="U11" s="25"/>
      <c r="V11" s="8"/>
      <c r="W11" s="6"/>
    </row>
    <row r="12" spans="1:23" x14ac:dyDescent="0.2">
      <c r="B12" s="100"/>
      <c r="C12" s="90" t="s">
        <v>22</v>
      </c>
      <c r="D12" s="91"/>
      <c r="E12" s="91"/>
      <c r="F12" s="91"/>
      <c r="G12" s="92"/>
      <c r="H12" s="90" t="s">
        <v>35</v>
      </c>
      <c r="I12" s="91"/>
      <c r="J12" s="91"/>
      <c r="K12" s="91"/>
      <c r="L12" s="92"/>
      <c r="M12" s="90" t="s">
        <v>47</v>
      </c>
      <c r="N12" s="91"/>
      <c r="O12" s="91"/>
      <c r="P12" s="91"/>
      <c r="Q12" s="92"/>
      <c r="S12" s="8"/>
      <c r="U12" s="25"/>
      <c r="V12" s="8"/>
      <c r="W12" s="6"/>
    </row>
    <row r="13" spans="1:23" ht="31.5" customHeight="1" thickBot="1" x14ac:dyDescent="0.25">
      <c r="B13" s="101"/>
      <c r="C13" s="56" t="s">
        <v>3</v>
      </c>
      <c r="D13" s="52" t="s">
        <v>4</v>
      </c>
      <c r="E13" s="52" t="s">
        <v>11</v>
      </c>
      <c r="F13" s="52" t="s">
        <v>5</v>
      </c>
      <c r="G13" s="57" t="s">
        <v>6</v>
      </c>
      <c r="H13" s="56" t="s">
        <v>3</v>
      </c>
      <c r="I13" s="52" t="s">
        <v>4</v>
      </c>
      <c r="J13" s="52" t="s">
        <v>11</v>
      </c>
      <c r="K13" s="52" t="s">
        <v>5</v>
      </c>
      <c r="L13" s="57" t="s">
        <v>6</v>
      </c>
      <c r="M13" s="56" t="s">
        <v>60</v>
      </c>
      <c r="N13" s="52" t="s">
        <v>61</v>
      </c>
      <c r="O13" s="52" t="s">
        <v>11</v>
      </c>
      <c r="P13" s="52" t="s">
        <v>5</v>
      </c>
      <c r="Q13" s="57" t="s">
        <v>62</v>
      </c>
      <c r="T13" s="66" t="s">
        <v>28</v>
      </c>
      <c r="U13" s="74">
        <f>E16</f>
        <v>24.066053059014621</v>
      </c>
    </row>
    <row r="14" spans="1:23" ht="25.15" customHeight="1" x14ac:dyDescent="0.2">
      <c r="B14" s="26" t="s">
        <v>15</v>
      </c>
      <c r="C14" s="27">
        <v>6914</v>
      </c>
      <c r="D14" s="12">
        <v>1671</v>
      </c>
      <c r="E14" s="13">
        <f t="shared" ref="E14:E15" si="0">D14/C14*100</f>
        <v>24.168354064217528</v>
      </c>
      <c r="F14" s="14">
        <v>755.36</v>
      </c>
      <c r="G14" s="28">
        <v>83</v>
      </c>
      <c r="H14" s="27">
        <v>7086</v>
      </c>
      <c r="I14" s="12">
        <v>1818</v>
      </c>
      <c r="J14" s="13">
        <f t="shared" ref="J14:J15" si="1">I14/H14*100</f>
        <v>25.656223539373414</v>
      </c>
      <c r="K14" s="14">
        <v>780.1099999999999</v>
      </c>
      <c r="L14" s="28">
        <v>76</v>
      </c>
      <c r="M14" s="27">
        <v>6678</v>
      </c>
      <c r="N14" s="12">
        <v>2018</v>
      </c>
      <c r="O14" s="13">
        <f t="shared" ref="O14:O15" si="2">N14/M14*100</f>
        <v>30.218628331835877</v>
      </c>
      <c r="P14" s="14">
        <v>850.4499999999997</v>
      </c>
      <c r="Q14" s="28">
        <v>76</v>
      </c>
      <c r="T14" s="66" t="s">
        <v>37</v>
      </c>
      <c r="U14" s="74">
        <f>J16</f>
        <v>25.525405693003457</v>
      </c>
    </row>
    <row r="15" spans="1:23" ht="25.15" customHeight="1" thickBot="1" x14ac:dyDescent="0.25">
      <c r="B15" s="29" t="s">
        <v>0</v>
      </c>
      <c r="C15" s="30">
        <v>474</v>
      </c>
      <c r="D15" s="18">
        <v>107</v>
      </c>
      <c r="E15" s="19">
        <f t="shared" si="0"/>
        <v>22.573839662447256</v>
      </c>
      <c r="F15" s="20">
        <v>43.949999999999996</v>
      </c>
      <c r="G15" s="23">
        <v>0</v>
      </c>
      <c r="H15" s="30">
        <v>432</v>
      </c>
      <c r="I15" s="18">
        <v>101</v>
      </c>
      <c r="J15" s="19">
        <f t="shared" si="1"/>
        <v>23.37962962962963</v>
      </c>
      <c r="K15" s="20">
        <v>44.949999999999996</v>
      </c>
      <c r="L15" s="23">
        <v>0</v>
      </c>
      <c r="M15" s="30">
        <v>374</v>
      </c>
      <c r="N15" s="18">
        <v>98</v>
      </c>
      <c r="O15" s="19">
        <f t="shared" si="2"/>
        <v>26.203208556149733</v>
      </c>
      <c r="P15" s="20">
        <v>43.749999999999993</v>
      </c>
      <c r="Q15" s="23">
        <v>0</v>
      </c>
      <c r="T15" s="66" t="s">
        <v>55</v>
      </c>
      <c r="U15" s="74">
        <f>O16</f>
        <v>30.005672149744754</v>
      </c>
    </row>
    <row r="16" spans="1:23" ht="30.6" customHeight="1" thickBot="1" x14ac:dyDescent="0.25">
      <c r="B16" s="84" t="s">
        <v>8</v>
      </c>
      <c r="C16" s="85">
        <f>SUM(C14:C15)</f>
        <v>7388</v>
      </c>
      <c r="D16" s="80">
        <f>SUM(D14:D15)</f>
        <v>1778</v>
      </c>
      <c r="E16" s="81">
        <f>D16/C16*100</f>
        <v>24.066053059014621</v>
      </c>
      <c r="F16" s="81">
        <f>SUM(F14:F15)</f>
        <v>799.31000000000006</v>
      </c>
      <c r="G16" s="82">
        <f>SUM(G14:G15)</f>
        <v>83</v>
      </c>
      <c r="H16" s="85">
        <f>SUM(H14:H15)</f>
        <v>7518</v>
      </c>
      <c r="I16" s="80">
        <f>SUM(I14:I15)</f>
        <v>1919</v>
      </c>
      <c r="J16" s="81">
        <f>I16/H16*100</f>
        <v>25.525405693003457</v>
      </c>
      <c r="K16" s="81">
        <f>SUM(K14:K15)</f>
        <v>825.06</v>
      </c>
      <c r="L16" s="82">
        <f>SUM(L14:L15)</f>
        <v>76</v>
      </c>
      <c r="M16" s="85">
        <f>SUM(M14:M15)</f>
        <v>7052</v>
      </c>
      <c r="N16" s="80">
        <f>SUM(N14:N15)</f>
        <v>2116</v>
      </c>
      <c r="O16" s="81">
        <f>N16/M16*100</f>
        <v>30.005672149744754</v>
      </c>
      <c r="P16" s="81">
        <f>SUM(P14:P15)</f>
        <v>894.1999999999997</v>
      </c>
      <c r="Q16" s="82">
        <f>SUM(Q14:Q15)</f>
        <v>76</v>
      </c>
      <c r="T16" s="77"/>
      <c r="U16" s="74"/>
    </row>
    <row r="17" spans="2:21" ht="4.5" customHeight="1" x14ac:dyDescent="0.2">
      <c r="T17" s="66"/>
      <c r="U17" s="66"/>
    </row>
    <row r="18" spans="2:21" ht="13.5" thickBot="1" x14ac:dyDescent="0.25">
      <c r="T18" s="66"/>
      <c r="U18" s="66"/>
    </row>
    <row r="19" spans="2:21" ht="13.5" thickBot="1" x14ac:dyDescent="0.25">
      <c r="B19" s="102" t="s">
        <v>9</v>
      </c>
      <c r="C19" s="93" t="s">
        <v>7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5"/>
      <c r="T19" s="66"/>
      <c r="U19" s="74"/>
    </row>
    <row r="20" spans="2:21" x14ac:dyDescent="0.2">
      <c r="B20" s="103"/>
      <c r="C20" s="90" t="s">
        <v>23</v>
      </c>
      <c r="D20" s="91"/>
      <c r="E20" s="91"/>
      <c r="F20" s="91"/>
      <c r="G20" s="92"/>
      <c r="H20" s="90" t="s">
        <v>36</v>
      </c>
      <c r="I20" s="91"/>
      <c r="J20" s="91"/>
      <c r="K20" s="91"/>
      <c r="L20" s="92"/>
      <c r="M20" s="90" t="s">
        <v>48</v>
      </c>
      <c r="N20" s="91"/>
      <c r="O20" s="91"/>
      <c r="P20" s="91"/>
      <c r="Q20" s="92"/>
      <c r="R20" s="72"/>
      <c r="T20" s="77" t="s">
        <v>24</v>
      </c>
      <c r="U20" s="74">
        <f>E24</f>
        <v>23.446531791907514</v>
      </c>
    </row>
    <row r="21" spans="2:21" ht="27.75" thickBot="1" x14ac:dyDescent="0.25">
      <c r="B21" s="104"/>
      <c r="C21" s="56" t="s">
        <v>3</v>
      </c>
      <c r="D21" s="52" t="s">
        <v>4</v>
      </c>
      <c r="E21" s="52" t="s">
        <v>11</v>
      </c>
      <c r="F21" s="52" t="s">
        <v>5</v>
      </c>
      <c r="G21" s="57" t="s">
        <v>6</v>
      </c>
      <c r="H21" s="56" t="s">
        <v>3</v>
      </c>
      <c r="I21" s="52" t="s">
        <v>4</v>
      </c>
      <c r="J21" s="52" t="s">
        <v>11</v>
      </c>
      <c r="K21" s="52" t="s">
        <v>5</v>
      </c>
      <c r="L21" s="57" t="s">
        <v>6</v>
      </c>
      <c r="M21" s="56" t="s">
        <v>60</v>
      </c>
      <c r="N21" s="52" t="s">
        <v>61</v>
      </c>
      <c r="O21" s="52" t="s">
        <v>11</v>
      </c>
      <c r="P21" s="52" t="s">
        <v>5</v>
      </c>
      <c r="Q21" s="57" t="s">
        <v>62</v>
      </c>
      <c r="T21" s="77" t="s">
        <v>38</v>
      </c>
      <c r="U21" s="74">
        <f>J24</f>
        <v>27.238712895984037</v>
      </c>
    </row>
    <row r="22" spans="2:21" ht="24.95" customHeight="1" x14ac:dyDescent="0.2">
      <c r="B22" s="26" t="s">
        <v>15</v>
      </c>
      <c r="C22" s="27">
        <v>7796</v>
      </c>
      <c r="D22" s="12">
        <v>1844</v>
      </c>
      <c r="E22" s="13">
        <f t="shared" ref="E22:E23" si="3">D22/C22*100</f>
        <v>23.653155464340688</v>
      </c>
      <c r="F22" s="14">
        <v>811.3</v>
      </c>
      <c r="G22" s="28">
        <v>76</v>
      </c>
      <c r="H22" s="27">
        <v>7577</v>
      </c>
      <c r="I22" s="12">
        <v>2080</v>
      </c>
      <c r="J22" s="13">
        <f>I22/H22*100</f>
        <v>27.45149795433549</v>
      </c>
      <c r="K22" s="14">
        <v>904.66</v>
      </c>
      <c r="L22" s="28">
        <v>81</v>
      </c>
      <c r="M22" s="27">
        <v>7364</v>
      </c>
      <c r="N22" s="12">
        <v>2128</v>
      </c>
      <c r="O22" s="13">
        <f>N22/M22*100</f>
        <v>28.897338403041822</v>
      </c>
      <c r="P22" s="14">
        <v>876.15000000000009</v>
      </c>
      <c r="Q22" s="28">
        <v>86</v>
      </c>
      <c r="T22" s="77" t="s">
        <v>56</v>
      </c>
      <c r="U22" s="74">
        <f>O24</f>
        <v>28.703822885828288</v>
      </c>
    </row>
    <row r="23" spans="2:21" ht="24.95" customHeight="1" thickBot="1" x14ac:dyDescent="0.25">
      <c r="B23" s="29" t="s">
        <v>0</v>
      </c>
      <c r="C23" s="30">
        <v>508</v>
      </c>
      <c r="D23" s="18">
        <v>103</v>
      </c>
      <c r="E23" s="19">
        <f t="shared" si="3"/>
        <v>20.275590551181104</v>
      </c>
      <c r="F23" s="20">
        <v>43.050000000000004</v>
      </c>
      <c r="G23" s="23">
        <v>0</v>
      </c>
      <c r="H23" s="30">
        <v>441</v>
      </c>
      <c r="I23" s="18">
        <v>104</v>
      </c>
      <c r="J23" s="19">
        <f t="shared" ref="J23" si="4">I23/H23*100</f>
        <v>23.582766439909296</v>
      </c>
      <c r="K23" s="20">
        <v>46.15</v>
      </c>
      <c r="L23" s="23">
        <v>0</v>
      </c>
      <c r="M23" s="30">
        <v>405</v>
      </c>
      <c r="N23" s="18">
        <v>102</v>
      </c>
      <c r="O23" s="19">
        <f t="shared" ref="O23" si="5">N23/M23*100</f>
        <v>25.185185185185183</v>
      </c>
      <c r="P23" s="20">
        <v>48.2</v>
      </c>
      <c r="Q23" s="23">
        <v>0</v>
      </c>
    </row>
    <row r="24" spans="2:21" ht="30" customHeight="1" thickBot="1" x14ac:dyDescent="0.25">
      <c r="B24" s="84" t="s">
        <v>8</v>
      </c>
      <c r="C24" s="79">
        <f>SUM(C22:C23)</f>
        <v>8304</v>
      </c>
      <c r="D24" s="80">
        <f>SUM(D22:D23)</f>
        <v>1947</v>
      </c>
      <c r="E24" s="81">
        <f>D24/C24*100</f>
        <v>23.446531791907514</v>
      </c>
      <c r="F24" s="81">
        <f>SUM(F22:F23)</f>
        <v>854.34999999999991</v>
      </c>
      <c r="G24" s="82">
        <f>SUM(G22:G23)</f>
        <v>76</v>
      </c>
      <c r="H24" s="79">
        <f>SUM(H22:H23)</f>
        <v>8018</v>
      </c>
      <c r="I24" s="80">
        <f>SUM(I22:I23)</f>
        <v>2184</v>
      </c>
      <c r="J24" s="81">
        <f>I24/H24*100</f>
        <v>27.238712895984037</v>
      </c>
      <c r="K24" s="81">
        <f>SUM(K22:K23)</f>
        <v>950.81</v>
      </c>
      <c r="L24" s="82">
        <f>SUM(L22:L23)</f>
        <v>81</v>
      </c>
      <c r="M24" s="79">
        <f>SUM(M22:M23)</f>
        <v>7769</v>
      </c>
      <c r="N24" s="80">
        <f>SUM(N22:N23)</f>
        <v>2230</v>
      </c>
      <c r="O24" s="81">
        <f>N24/M24*100</f>
        <v>28.703822885828288</v>
      </c>
      <c r="P24" s="81">
        <f>SUM(P22:P23)</f>
        <v>924.35000000000014</v>
      </c>
      <c r="Q24" s="82">
        <f>SUM(Q22:Q23)</f>
        <v>86</v>
      </c>
    </row>
  </sheetData>
  <sheetProtection algorithmName="SHA-512" hashValue="agdRzLpRdM3q23kzvGMWyd0Elf8joBx+f2aIW8EQwv/qKaMB7LOg45wjIGnFlWZnaXSyEuzE3gRUjJ10FtowHA==" saltValue="ofdeosqkMXvQVaFgqicXOA==" spinCount="100000" sheet="1" objects="1" scenarios="1"/>
  <mergeCells count="11">
    <mergeCell ref="M20:Q20"/>
    <mergeCell ref="B19:B21"/>
    <mergeCell ref="C19:Q19"/>
    <mergeCell ref="C20:G20"/>
    <mergeCell ref="H20:L20"/>
    <mergeCell ref="C11:Q11"/>
    <mergeCell ref="A8:B8"/>
    <mergeCell ref="B11:B13"/>
    <mergeCell ref="C12:G12"/>
    <mergeCell ref="H12:L12"/>
    <mergeCell ref="M12:Q12"/>
  </mergeCells>
  <phoneticPr fontId="0" type="noConversion"/>
  <printOptions horizontalCentered="1"/>
  <pageMargins left="0.19685039370078741" right="0.27559055118110237" top="0.59055118110236227" bottom="0.23622047244094491" header="0" footer="0.74803149606299213"/>
  <pageSetup scale="60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28"/>
  <sheetViews>
    <sheetView zoomScale="90" zoomScaleNormal="90" zoomScaleSheetLayoutView="90" workbookViewId="0">
      <selection activeCell="B11" sqref="B11:B13"/>
    </sheetView>
  </sheetViews>
  <sheetFormatPr baseColWidth="10" defaultRowHeight="12.75" x14ac:dyDescent="0.2"/>
  <cols>
    <col min="1" max="1" width="2.42578125" style="4" customWidth="1"/>
    <col min="2" max="2" width="12.7109375" style="4" customWidth="1"/>
    <col min="3" max="3" width="9.7109375" style="4" bestFit="1" customWidth="1"/>
    <col min="4" max="5" width="9.42578125" style="4" bestFit="1" customWidth="1"/>
    <col min="6" max="6" width="11.140625" style="4" bestFit="1" customWidth="1"/>
    <col min="7" max="7" width="7.28515625" style="4" customWidth="1"/>
    <col min="8" max="10" width="9.85546875" style="4" bestFit="1" customWidth="1"/>
    <col min="11" max="11" width="11.5703125" style="4" bestFit="1" customWidth="1"/>
    <col min="12" max="12" width="7.28515625" style="4" customWidth="1"/>
    <col min="13" max="15" width="9.85546875" style="4" bestFit="1" customWidth="1"/>
    <col min="16" max="16" width="11.5703125" style="4" bestFit="1" customWidth="1"/>
    <col min="17" max="17" width="8.7109375" style="69" customWidth="1"/>
    <col min="18" max="18" width="4.42578125" style="4" customWidth="1"/>
    <col min="19" max="19" width="14.28515625" style="4" customWidth="1"/>
    <col min="20" max="20" width="13.85546875" style="4" customWidth="1"/>
    <col min="21" max="16384" width="11.42578125" style="4"/>
  </cols>
  <sheetData>
    <row r="8" spans="1:23" ht="17.100000000000001" customHeight="1" x14ac:dyDescent="0.25">
      <c r="A8" s="89" t="s">
        <v>10</v>
      </c>
      <c r="B8" s="89"/>
      <c r="C8" s="1"/>
      <c r="D8" s="1"/>
      <c r="E8" s="1"/>
      <c r="F8" s="1"/>
      <c r="G8" s="1"/>
      <c r="H8" s="1"/>
      <c r="I8" s="1"/>
      <c r="J8" s="1"/>
    </row>
    <row r="9" spans="1:23" ht="17.100000000000001" customHeight="1" x14ac:dyDescent="0.25">
      <c r="A9" s="2" t="s">
        <v>49</v>
      </c>
      <c r="B9" s="3"/>
      <c r="C9" s="3"/>
      <c r="D9" s="3"/>
      <c r="E9" s="3"/>
      <c r="F9" s="3"/>
      <c r="G9" s="3"/>
      <c r="H9" s="3"/>
      <c r="I9" s="3"/>
      <c r="J9" s="3"/>
    </row>
    <row r="10" spans="1:23" ht="15.75" thickBo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S10" s="8"/>
      <c r="T10" s="8"/>
      <c r="U10" s="25"/>
      <c r="V10" s="8"/>
      <c r="W10" s="6"/>
    </row>
    <row r="11" spans="1:23" ht="13.5" thickBot="1" x14ac:dyDescent="0.25">
      <c r="B11" s="99" t="s">
        <v>9</v>
      </c>
      <c r="C11" s="93" t="s">
        <v>12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  <c r="S11" s="8"/>
      <c r="T11" s="8"/>
      <c r="U11" s="25"/>
      <c r="V11" s="8"/>
      <c r="W11" s="6"/>
    </row>
    <row r="12" spans="1:23" x14ac:dyDescent="0.2">
      <c r="B12" s="100"/>
      <c r="C12" s="90" t="s">
        <v>16</v>
      </c>
      <c r="D12" s="91"/>
      <c r="E12" s="91"/>
      <c r="F12" s="91"/>
      <c r="G12" s="92"/>
      <c r="H12" s="90" t="s">
        <v>29</v>
      </c>
      <c r="I12" s="91"/>
      <c r="J12" s="91"/>
      <c r="K12" s="91"/>
      <c r="L12" s="92"/>
      <c r="M12" s="90" t="s">
        <v>43</v>
      </c>
      <c r="N12" s="91"/>
      <c r="O12" s="91"/>
      <c r="P12" s="91"/>
      <c r="Q12" s="92"/>
      <c r="S12" s="8"/>
      <c r="U12" s="25"/>
      <c r="V12" s="8"/>
      <c r="W12" s="6"/>
    </row>
    <row r="13" spans="1:23" ht="31.5" customHeight="1" thickBot="1" x14ac:dyDescent="0.25">
      <c r="B13" s="101"/>
      <c r="C13" s="58" t="s">
        <v>3</v>
      </c>
      <c r="D13" s="52" t="s">
        <v>4</v>
      </c>
      <c r="E13" s="52" t="s">
        <v>11</v>
      </c>
      <c r="F13" s="59" t="s">
        <v>5</v>
      </c>
      <c r="G13" s="57" t="s">
        <v>6</v>
      </c>
      <c r="H13" s="58" t="s">
        <v>3</v>
      </c>
      <c r="I13" s="52" t="s">
        <v>4</v>
      </c>
      <c r="J13" s="52" t="s">
        <v>11</v>
      </c>
      <c r="K13" s="59" t="s">
        <v>5</v>
      </c>
      <c r="L13" s="57" t="s">
        <v>6</v>
      </c>
      <c r="M13" s="58" t="s">
        <v>60</v>
      </c>
      <c r="N13" s="52" t="s">
        <v>61</v>
      </c>
      <c r="O13" s="52" t="s">
        <v>11</v>
      </c>
      <c r="P13" s="59" t="s">
        <v>5</v>
      </c>
      <c r="Q13" s="57" t="s">
        <v>62</v>
      </c>
      <c r="S13" s="66" t="s">
        <v>25</v>
      </c>
      <c r="T13" s="74">
        <f>E15</f>
        <v>20</v>
      </c>
    </row>
    <row r="14" spans="1:23" ht="25.15" customHeight="1" thickBot="1" x14ac:dyDescent="0.25">
      <c r="B14" s="29" t="s">
        <v>0</v>
      </c>
      <c r="C14" s="30">
        <v>105</v>
      </c>
      <c r="D14" s="18">
        <v>21</v>
      </c>
      <c r="E14" s="19">
        <f>D14/C14*100</f>
        <v>20</v>
      </c>
      <c r="F14" s="20">
        <v>9.6999999999999993</v>
      </c>
      <c r="G14" s="23">
        <v>0</v>
      </c>
      <c r="H14" s="30">
        <v>109</v>
      </c>
      <c r="I14" s="18">
        <v>30</v>
      </c>
      <c r="J14" s="19">
        <f>I14/H14*100</f>
        <v>27.522935779816514</v>
      </c>
      <c r="K14" s="20">
        <v>13.6</v>
      </c>
      <c r="L14" s="70">
        <v>0</v>
      </c>
      <c r="M14" s="30">
        <v>139</v>
      </c>
      <c r="N14" s="18">
        <v>45</v>
      </c>
      <c r="O14" s="19">
        <f>N14/M14*100</f>
        <v>32.374100719424462</v>
      </c>
      <c r="P14" s="20">
        <v>22.1</v>
      </c>
      <c r="Q14" s="70">
        <v>0</v>
      </c>
      <c r="S14" s="66" t="s">
        <v>39</v>
      </c>
      <c r="T14" s="74">
        <f>J15</f>
        <v>27.522935779816514</v>
      </c>
    </row>
    <row r="15" spans="1:23" ht="30.6" customHeight="1" thickBot="1" x14ac:dyDescent="0.25">
      <c r="B15" s="84" t="s">
        <v>8</v>
      </c>
      <c r="C15" s="79">
        <f>SUM(C14:C14)</f>
        <v>105</v>
      </c>
      <c r="D15" s="80">
        <f>SUM(D14:D14)</f>
        <v>21</v>
      </c>
      <c r="E15" s="81">
        <f>D15/C15*100</f>
        <v>20</v>
      </c>
      <c r="F15" s="81">
        <f>SUM(F14:F14)</f>
        <v>9.6999999999999993</v>
      </c>
      <c r="G15" s="82">
        <f>SUM(G14:G14)</f>
        <v>0</v>
      </c>
      <c r="H15" s="79">
        <f>SUM(H14:H14)</f>
        <v>109</v>
      </c>
      <c r="I15" s="80">
        <f>SUM(I14:I14)</f>
        <v>30</v>
      </c>
      <c r="J15" s="81">
        <f>I15/H15*100</f>
        <v>27.522935779816514</v>
      </c>
      <c r="K15" s="81">
        <f>SUM(K14:K14)</f>
        <v>13.6</v>
      </c>
      <c r="L15" s="82">
        <f>SUM(L14:L14)</f>
        <v>0</v>
      </c>
      <c r="M15" s="79">
        <f>SUM(M14:M14)</f>
        <v>139</v>
      </c>
      <c r="N15" s="80">
        <f>SUM(N14:N14)</f>
        <v>45</v>
      </c>
      <c r="O15" s="81">
        <f>N15/M15*100</f>
        <v>32.374100719424462</v>
      </c>
      <c r="P15" s="81">
        <f>SUM(P14:P14)</f>
        <v>22.1</v>
      </c>
      <c r="Q15" s="86">
        <f>SUM(Q14:Q14)</f>
        <v>0</v>
      </c>
      <c r="S15" s="66" t="s">
        <v>57</v>
      </c>
      <c r="T15" s="74">
        <f>O15</f>
        <v>32.374100719424462</v>
      </c>
    </row>
    <row r="16" spans="1:23" ht="10.5" customHeight="1" thickBot="1" x14ac:dyDescent="0.25">
      <c r="S16" s="66" t="s">
        <v>26</v>
      </c>
      <c r="T16" s="74">
        <f>E21</f>
        <v>22</v>
      </c>
    </row>
    <row r="17" spans="2:20" ht="13.5" customHeight="1" thickBot="1" x14ac:dyDescent="0.25">
      <c r="B17" s="105" t="s">
        <v>9</v>
      </c>
      <c r="C17" s="93" t="s">
        <v>12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  <c r="S17" s="66" t="s">
        <v>40</v>
      </c>
      <c r="T17" s="74">
        <f>J21</f>
        <v>29.357798165137616</v>
      </c>
    </row>
    <row r="18" spans="2:20" ht="13.5" customHeight="1" x14ac:dyDescent="0.2">
      <c r="B18" s="106"/>
      <c r="C18" s="90" t="s">
        <v>17</v>
      </c>
      <c r="D18" s="91"/>
      <c r="E18" s="91"/>
      <c r="F18" s="91"/>
      <c r="G18" s="92"/>
      <c r="H18" s="90" t="s">
        <v>30</v>
      </c>
      <c r="I18" s="91"/>
      <c r="J18" s="91"/>
      <c r="K18" s="91"/>
      <c r="L18" s="92"/>
      <c r="M18" s="90" t="s">
        <v>44</v>
      </c>
      <c r="N18" s="91"/>
      <c r="O18" s="91"/>
      <c r="P18" s="91"/>
      <c r="Q18" s="92"/>
      <c r="S18" s="66" t="s">
        <v>58</v>
      </c>
      <c r="T18" s="74">
        <f>O21</f>
        <v>34.351145038167942</v>
      </c>
    </row>
    <row r="19" spans="2:20" ht="27.75" thickBot="1" x14ac:dyDescent="0.25">
      <c r="B19" s="107"/>
      <c r="C19" s="58" t="s">
        <v>3</v>
      </c>
      <c r="D19" s="52" t="s">
        <v>4</v>
      </c>
      <c r="E19" s="52" t="s">
        <v>11</v>
      </c>
      <c r="F19" s="59" t="s">
        <v>5</v>
      </c>
      <c r="G19" s="57" t="s">
        <v>6</v>
      </c>
      <c r="H19" s="58" t="s">
        <v>3</v>
      </c>
      <c r="I19" s="52" t="s">
        <v>4</v>
      </c>
      <c r="J19" s="52" t="s">
        <v>11</v>
      </c>
      <c r="K19" s="59" t="s">
        <v>5</v>
      </c>
      <c r="L19" s="57" t="s">
        <v>6</v>
      </c>
      <c r="M19" s="58" t="s">
        <v>60</v>
      </c>
      <c r="N19" s="52" t="s">
        <v>61</v>
      </c>
      <c r="O19" s="52" t="s">
        <v>11</v>
      </c>
      <c r="P19" s="59" t="s">
        <v>5</v>
      </c>
      <c r="Q19" s="57" t="s">
        <v>62</v>
      </c>
      <c r="S19" s="66" t="s">
        <v>27</v>
      </c>
      <c r="T19" s="74">
        <f>E28</f>
        <v>21.84873949579832</v>
      </c>
    </row>
    <row r="20" spans="2:20" ht="31.5" customHeight="1" thickBot="1" x14ac:dyDescent="0.25">
      <c r="B20" s="29" t="s">
        <v>0</v>
      </c>
      <c r="C20" s="30">
        <v>100</v>
      </c>
      <c r="D20" s="18">
        <v>22</v>
      </c>
      <c r="E20" s="19">
        <f>D20/C20*100</f>
        <v>22</v>
      </c>
      <c r="F20" s="20">
        <v>10</v>
      </c>
      <c r="G20" s="23">
        <v>0</v>
      </c>
      <c r="H20" s="30">
        <v>109</v>
      </c>
      <c r="I20" s="18">
        <v>32</v>
      </c>
      <c r="J20" s="19">
        <f>I20/H20*100</f>
        <v>29.357798165137616</v>
      </c>
      <c r="K20" s="20">
        <v>14.3</v>
      </c>
      <c r="L20" s="70">
        <v>0</v>
      </c>
      <c r="M20" s="30">
        <v>131</v>
      </c>
      <c r="N20" s="18">
        <v>45</v>
      </c>
      <c r="O20" s="19">
        <f>N20/M20*100</f>
        <v>34.351145038167942</v>
      </c>
      <c r="P20" s="20">
        <v>22.1</v>
      </c>
      <c r="Q20" s="70">
        <v>0</v>
      </c>
      <c r="S20" s="66" t="s">
        <v>41</v>
      </c>
      <c r="T20" s="74">
        <f>J28</f>
        <v>26.573426573426573</v>
      </c>
    </row>
    <row r="21" spans="2:20" ht="33.75" customHeight="1" thickBot="1" x14ac:dyDescent="0.25">
      <c r="B21" s="84" t="s">
        <v>8</v>
      </c>
      <c r="C21" s="79">
        <f>SUM(C20:C20)</f>
        <v>100</v>
      </c>
      <c r="D21" s="80">
        <f>SUM(D20:D20)</f>
        <v>22</v>
      </c>
      <c r="E21" s="81">
        <f>D21/C21*100</f>
        <v>22</v>
      </c>
      <c r="F21" s="81">
        <f>SUM(F20:F20)</f>
        <v>10</v>
      </c>
      <c r="G21" s="82">
        <f>SUM(G20:G20)</f>
        <v>0</v>
      </c>
      <c r="H21" s="79">
        <f>SUM(H20:H20)</f>
        <v>109</v>
      </c>
      <c r="I21" s="80">
        <f>SUM(I20:I20)</f>
        <v>32</v>
      </c>
      <c r="J21" s="81">
        <f>I21/H21*100</f>
        <v>29.357798165137616</v>
      </c>
      <c r="K21" s="81">
        <f>SUM(K20:K20)</f>
        <v>14.3</v>
      </c>
      <c r="L21" s="82">
        <f>SUM(L20:L20)</f>
        <v>0</v>
      </c>
      <c r="M21" s="79">
        <f>SUM(M20:M20)</f>
        <v>131</v>
      </c>
      <c r="N21" s="80">
        <f>SUM(N20:N20)</f>
        <v>45</v>
      </c>
      <c r="O21" s="81">
        <f>N21/M21*100</f>
        <v>34.351145038167942</v>
      </c>
      <c r="P21" s="81">
        <f>SUM(P20:P20)</f>
        <v>22.1</v>
      </c>
      <c r="Q21" s="86">
        <f>SUM(Q20:Q20)</f>
        <v>0</v>
      </c>
      <c r="S21" s="66" t="s">
        <v>59</v>
      </c>
      <c r="T21" s="74">
        <f>O28</f>
        <v>29.032258064516132</v>
      </c>
    </row>
    <row r="23" spans="2:20" ht="13.5" thickBot="1" x14ac:dyDescent="0.25">
      <c r="T23" s="6"/>
    </row>
    <row r="24" spans="2:20" ht="13.5" thickBot="1" x14ac:dyDescent="0.25">
      <c r="B24" s="99" t="s">
        <v>9</v>
      </c>
      <c r="C24" s="93" t="s">
        <v>12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</row>
    <row r="25" spans="2:20" x14ac:dyDescent="0.2">
      <c r="B25" s="100"/>
      <c r="C25" s="90" t="s">
        <v>18</v>
      </c>
      <c r="D25" s="91"/>
      <c r="E25" s="91"/>
      <c r="F25" s="91"/>
      <c r="G25" s="92"/>
      <c r="H25" s="90" t="s">
        <v>31</v>
      </c>
      <c r="I25" s="91"/>
      <c r="J25" s="91"/>
      <c r="K25" s="91"/>
      <c r="L25" s="92"/>
      <c r="M25" s="90" t="s">
        <v>45</v>
      </c>
      <c r="N25" s="91"/>
      <c r="O25" s="91"/>
      <c r="P25" s="91"/>
      <c r="Q25" s="92"/>
    </row>
    <row r="26" spans="2:20" ht="32.25" customHeight="1" thickBot="1" x14ac:dyDescent="0.25">
      <c r="B26" s="101"/>
      <c r="C26" s="58" t="s">
        <v>3</v>
      </c>
      <c r="D26" s="52" t="s">
        <v>4</v>
      </c>
      <c r="E26" s="52" t="s">
        <v>11</v>
      </c>
      <c r="F26" s="59" t="s">
        <v>5</v>
      </c>
      <c r="G26" s="57" t="s">
        <v>6</v>
      </c>
      <c r="H26" s="58" t="s">
        <v>3</v>
      </c>
      <c r="I26" s="52" t="s">
        <v>4</v>
      </c>
      <c r="J26" s="52" t="s">
        <v>11</v>
      </c>
      <c r="K26" s="59" t="s">
        <v>5</v>
      </c>
      <c r="L26" s="57" t="s">
        <v>6</v>
      </c>
      <c r="M26" s="58" t="s">
        <v>60</v>
      </c>
      <c r="N26" s="52" t="s">
        <v>61</v>
      </c>
      <c r="O26" s="52" t="s">
        <v>11</v>
      </c>
      <c r="P26" s="59" t="s">
        <v>5</v>
      </c>
      <c r="Q26" s="57" t="s">
        <v>62</v>
      </c>
    </row>
    <row r="27" spans="2:20" ht="25.5" customHeight="1" thickBot="1" x14ac:dyDescent="0.25">
      <c r="B27" s="29" t="s">
        <v>0</v>
      </c>
      <c r="C27" s="30">
        <v>119</v>
      </c>
      <c r="D27" s="18">
        <v>26</v>
      </c>
      <c r="E27" s="19">
        <f>D27/C27*100</f>
        <v>21.84873949579832</v>
      </c>
      <c r="F27" s="20">
        <v>12.3</v>
      </c>
      <c r="G27" s="23">
        <v>0</v>
      </c>
      <c r="H27" s="30">
        <v>143</v>
      </c>
      <c r="I27" s="18">
        <v>38</v>
      </c>
      <c r="J27" s="19">
        <f>I27/H27*100</f>
        <v>26.573426573426573</v>
      </c>
      <c r="K27" s="20">
        <v>18</v>
      </c>
      <c r="L27" s="70">
        <v>0</v>
      </c>
      <c r="M27" s="30">
        <v>155</v>
      </c>
      <c r="N27" s="18">
        <v>45</v>
      </c>
      <c r="O27" s="19">
        <f>N27/M27*100</f>
        <v>29.032258064516132</v>
      </c>
      <c r="P27" s="20">
        <v>22.1</v>
      </c>
      <c r="Q27" s="70">
        <v>0</v>
      </c>
    </row>
    <row r="28" spans="2:20" ht="30.75" customHeight="1" thickBot="1" x14ac:dyDescent="0.25">
      <c r="B28" s="84" t="s">
        <v>8</v>
      </c>
      <c r="C28" s="79">
        <f>SUM(C27:C27)</f>
        <v>119</v>
      </c>
      <c r="D28" s="80">
        <f>SUM(D27:D27)</f>
        <v>26</v>
      </c>
      <c r="E28" s="81">
        <f>D28/C28*100</f>
        <v>21.84873949579832</v>
      </c>
      <c r="F28" s="81">
        <f>SUM(F27:F27)</f>
        <v>12.3</v>
      </c>
      <c r="G28" s="82">
        <f>SUM(G27:G27)</f>
        <v>0</v>
      </c>
      <c r="H28" s="79">
        <f>SUM(H27:H27)</f>
        <v>143</v>
      </c>
      <c r="I28" s="80">
        <f>SUM(I27:I27)</f>
        <v>38</v>
      </c>
      <c r="J28" s="81">
        <f>I28/H28*100</f>
        <v>26.573426573426573</v>
      </c>
      <c r="K28" s="81">
        <f>SUM(K27:K27)</f>
        <v>18</v>
      </c>
      <c r="L28" s="82">
        <f>SUM(L27:L27)</f>
        <v>0</v>
      </c>
      <c r="M28" s="79">
        <f>SUM(M27:M27)</f>
        <v>155</v>
      </c>
      <c r="N28" s="80">
        <f>SUM(N27:N27)</f>
        <v>45</v>
      </c>
      <c r="O28" s="81">
        <f>N28/M28*100</f>
        <v>29.032258064516132</v>
      </c>
      <c r="P28" s="81">
        <v>22.1</v>
      </c>
      <c r="Q28" s="82">
        <f>SUM(Q27:Q27)</f>
        <v>0</v>
      </c>
    </row>
  </sheetData>
  <sheetProtection algorithmName="SHA-512" hashValue="5tFUlzrMUx965zG41sqg2iumscmE4xtf3OEaS3r5s+kDAsi5OS7kAF6VYDCrwLHyvW4ESfCGxW6xN+khL6YRGA==" saltValue="GTMuL8Ce/nMlZEAihDHrfg==" spinCount="100000" sheet="1" objects="1" scenarios="1"/>
  <mergeCells count="16">
    <mergeCell ref="M18:Q18"/>
    <mergeCell ref="M25:Q25"/>
    <mergeCell ref="B17:B19"/>
    <mergeCell ref="C17:Q17"/>
    <mergeCell ref="C18:G18"/>
    <mergeCell ref="H18:L18"/>
    <mergeCell ref="B24:B26"/>
    <mergeCell ref="C24:Q24"/>
    <mergeCell ref="C25:G25"/>
    <mergeCell ref="H25:L25"/>
    <mergeCell ref="A8:B8"/>
    <mergeCell ref="B11:B13"/>
    <mergeCell ref="C11:Q11"/>
    <mergeCell ref="C12:G12"/>
    <mergeCell ref="H12:L12"/>
    <mergeCell ref="M12:Q12"/>
  </mergeCells>
  <pageMargins left="0.7" right="0.7" top="0.75" bottom="0.75" header="0.3" footer="0.3"/>
  <pageSetup scale="6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A27"/>
  <sheetViews>
    <sheetView showGridLines="0" zoomScale="90" zoomScaleNormal="90" zoomScaleSheetLayoutView="90" workbookViewId="0">
      <selection activeCell="B11" sqref="B11:B13"/>
    </sheetView>
  </sheetViews>
  <sheetFormatPr baseColWidth="10" defaultRowHeight="12.75" x14ac:dyDescent="0.2"/>
  <cols>
    <col min="1" max="1" width="2.42578125" style="4" customWidth="1"/>
    <col min="2" max="2" width="20.28515625" style="4" bestFit="1" customWidth="1"/>
    <col min="3" max="3" width="7.7109375" style="4" hidden="1" customWidth="1"/>
    <col min="4" max="4" width="6.7109375" style="4" hidden="1" customWidth="1"/>
    <col min="5" max="5" width="7.140625" style="4" hidden="1" customWidth="1"/>
    <col min="6" max="6" width="8.140625" style="4" hidden="1" customWidth="1"/>
    <col min="7" max="7" width="7.28515625" style="4" hidden="1" customWidth="1"/>
    <col min="8" max="8" width="9.140625" style="4" bestFit="1" customWidth="1"/>
    <col min="9" max="9" width="6.7109375" style="4" customWidth="1"/>
    <col min="10" max="10" width="9.7109375" style="4" bestFit="1" customWidth="1"/>
    <col min="11" max="11" width="11.140625" style="4" bestFit="1" customWidth="1"/>
    <col min="12" max="12" width="7.28515625" style="4" customWidth="1"/>
    <col min="13" max="13" width="9.85546875" style="4" bestFit="1" customWidth="1"/>
    <col min="14" max="14" width="6.7109375" style="4" customWidth="1"/>
    <col min="15" max="15" width="9.42578125" style="4" bestFit="1" customWidth="1"/>
    <col min="16" max="16" width="11.140625" style="4" bestFit="1" customWidth="1"/>
    <col min="17" max="17" width="8.5703125" style="4" customWidth="1"/>
    <col min="18" max="18" width="9.85546875" style="4" bestFit="1" customWidth="1"/>
    <col min="19" max="19" width="7.85546875" style="4" customWidth="1"/>
    <col min="20" max="20" width="9.42578125" style="4" bestFit="1" customWidth="1"/>
    <col min="21" max="21" width="11.140625" style="4" bestFit="1" customWidth="1"/>
    <col min="22" max="22" width="9.5703125" style="4" customWidth="1"/>
    <col min="23" max="23" width="7.42578125" style="4" customWidth="1"/>
    <col min="24" max="24" width="14.140625" style="4" bestFit="1" customWidth="1"/>
    <col min="25" max="25" width="7.7109375" style="4" bestFit="1" customWidth="1"/>
    <col min="26" max="16384" width="11.42578125" style="4"/>
  </cols>
  <sheetData>
    <row r="8" spans="1:27" ht="15.75" customHeight="1" x14ac:dyDescent="0.25">
      <c r="A8" s="89" t="s">
        <v>10</v>
      </c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7" ht="15.75" customHeight="1" x14ac:dyDescent="0.25">
      <c r="A9" s="2" t="s">
        <v>50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27" ht="13.5" thickBot="1" x14ac:dyDescent="0.25"/>
    <row r="11" spans="1:27" ht="13.5" thickBot="1" x14ac:dyDescent="0.25">
      <c r="B11" s="105" t="s">
        <v>9</v>
      </c>
      <c r="C11" s="60" t="s">
        <v>7</v>
      </c>
      <c r="D11" s="61"/>
      <c r="E11" s="61"/>
      <c r="F11" s="61"/>
      <c r="G11" s="61"/>
      <c r="H11" s="111" t="s">
        <v>7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3"/>
    </row>
    <row r="12" spans="1:27" x14ac:dyDescent="0.2">
      <c r="B12" s="106"/>
      <c r="C12" s="114" t="s">
        <v>14</v>
      </c>
      <c r="D12" s="114"/>
      <c r="E12" s="114"/>
      <c r="F12" s="114"/>
      <c r="G12" s="114"/>
      <c r="H12" s="90" t="s">
        <v>22</v>
      </c>
      <c r="I12" s="91"/>
      <c r="J12" s="91"/>
      <c r="K12" s="91"/>
      <c r="L12" s="92"/>
      <c r="M12" s="108" t="s">
        <v>35</v>
      </c>
      <c r="N12" s="109"/>
      <c r="O12" s="109"/>
      <c r="P12" s="109"/>
      <c r="Q12" s="110"/>
      <c r="R12" s="108" t="s">
        <v>47</v>
      </c>
      <c r="S12" s="109"/>
      <c r="T12" s="109"/>
      <c r="U12" s="109"/>
      <c r="V12" s="110"/>
    </row>
    <row r="13" spans="1:27" ht="27.75" customHeight="1" thickBot="1" x14ac:dyDescent="0.25">
      <c r="B13" s="107"/>
      <c r="C13" s="62" t="s">
        <v>3</v>
      </c>
      <c r="D13" s="52" t="s">
        <v>4</v>
      </c>
      <c r="E13" s="52" t="s">
        <v>11</v>
      </c>
      <c r="F13" s="52" t="s">
        <v>5</v>
      </c>
      <c r="G13" s="63" t="s">
        <v>6</v>
      </c>
      <c r="H13" s="64" t="s">
        <v>3</v>
      </c>
      <c r="I13" s="53" t="s">
        <v>4</v>
      </c>
      <c r="J13" s="53" t="s">
        <v>11</v>
      </c>
      <c r="K13" s="53" t="s">
        <v>5</v>
      </c>
      <c r="L13" s="55" t="s">
        <v>6</v>
      </c>
      <c r="M13" s="64" t="s">
        <v>3</v>
      </c>
      <c r="N13" s="53" t="s">
        <v>4</v>
      </c>
      <c r="O13" s="53" t="s">
        <v>11</v>
      </c>
      <c r="P13" s="53" t="s">
        <v>5</v>
      </c>
      <c r="Q13" s="55" t="s">
        <v>6</v>
      </c>
      <c r="R13" s="64" t="s">
        <v>60</v>
      </c>
      <c r="S13" s="53" t="s">
        <v>61</v>
      </c>
      <c r="T13" s="53" t="s">
        <v>11</v>
      </c>
      <c r="U13" s="53" t="s">
        <v>5</v>
      </c>
      <c r="V13" s="55" t="s">
        <v>62</v>
      </c>
    </row>
    <row r="14" spans="1:27" ht="25.15" customHeight="1" x14ac:dyDescent="0.2">
      <c r="B14" s="26" t="s">
        <v>13</v>
      </c>
      <c r="C14" s="35">
        <v>1506</v>
      </c>
      <c r="D14" s="12">
        <v>150</v>
      </c>
      <c r="E14" s="13">
        <f>D14/C14*100</f>
        <v>9.9601593625498008</v>
      </c>
      <c r="F14" s="14">
        <v>48.5</v>
      </c>
      <c r="G14" s="36"/>
      <c r="H14" s="27">
        <v>1464</v>
      </c>
      <c r="I14" s="12">
        <v>234</v>
      </c>
      <c r="J14" s="13">
        <f t="shared" ref="J14:J17" si="0">I14/H14*100</f>
        <v>15.983606557377051</v>
      </c>
      <c r="K14" s="14">
        <v>91.850000000000009</v>
      </c>
      <c r="L14" s="15"/>
      <c r="M14" s="27">
        <v>1345</v>
      </c>
      <c r="N14" s="12">
        <v>225</v>
      </c>
      <c r="O14" s="13">
        <f t="shared" ref="O14:O17" si="1">N14/M14*100</f>
        <v>16.728624535315987</v>
      </c>
      <c r="P14" s="14">
        <v>87.33</v>
      </c>
      <c r="Q14" s="15"/>
      <c r="R14" s="27">
        <v>1261</v>
      </c>
      <c r="S14" s="12">
        <v>233</v>
      </c>
      <c r="T14" s="13">
        <f t="shared" ref="T14:T17" si="2">S14/R14*100</f>
        <v>18.477398889770026</v>
      </c>
      <c r="U14" s="14">
        <v>79.400000000000006</v>
      </c>
      <c r="V14" s="15"/>
      <c r="W14" s="8"/>
      <c r="X14" s="66" t="s">
        <v>28</v>
      </c>
      <c r="Y14" s="76">
        <f>J18</f>
        <v>13.858767521819622</v>
      </c>
      <c r="Z14" s="8"/>
      <c r="AA14" s="6"/>
    </row>
    <row r="15" spans="1:27" ht="25.15" customHeight="1" x14ac:dyDescent="0.2">
      <c r="B15" s="37" t="s">
        <v>0</v>
      </c>
      <c r="C15" s="38">
        <v>355</v>
      </c>
      <c r="D15" s="39">
        <v>26</v>
      </c>
      <c r="E15" s="13">
        <f>D15/C15*100</f>
        <v>7.323943661971831</v>
      </c>
      <c r="F15" s="40">
        <v>12.5</v>
      </c>
      <c r="G15" s="41"/>
      <c r="H15" s="42">
        <v>394</v>
      </c>
      <c r="I15" s="39">
        <v>57</v>
      </c>
      <c r="J15" s="13">
        <f t="shared" si="0"/>
        <v>14.467005076142131</v>
      </c>
      <c r="K15" s="40">
        <v>24.4</v>
      </c>
      <c r="L15" s="43"/>
      <c r="M15" s="42">
        <v>354</v>
      </c>
      <c r="N15" s="39">
        <v>56</v>
      </c>
      <c r="O15" s="13">
        <f t="shared" si="1"/>
        <v>15.819209039548024</v>
      </c>
      <c r="P15" s="40">
        <v>24.1</v>
      </c>
      <c r="Q15" s="43"/>
      <c r="R15" s="42">
        <v>343</v>
      </c>
      <c r="S15" s="39">
        <v>56</v>
      </c>
      <c r="T15" s="13">
        <f t="shared" si="2"/>
        <v>16.326530612244898</v>
      </c>
      <c r="U15" s="40">
        <v>23.6</v>
      </c>
      <c r="V15" s="43"/>
      <c r="W15" s="8"/>
      <c r="X15" s="66" t="s">
        <v>37</v>
      </c>
      <c r="Y15" s="76">
        <f>O18</f>
        <v>14.567695301640255</v>
      </c>
      <c r="Z15" s="8"/>
      <c r="AA15" s="6"/>
    </row>
    <row r="16" spans="1:27" ht="25.15" customHeight="1" x14ac:dyDescent="0.2">
      <c r="B16" s="37" t="s">
        <v>1</v>
      </c>
      <c r="C16" s="38">
        <v>444</v>
      </c>
      <c r="D16" s="39">
        <v>76</v>
      </c>
      <c r="E16" s="13">
        <f>D16/C16*100</f>
        <v>17.117117117117118</v>
      </c>
      <c r="F16" s="40">
        <v>28.8</v>
      </c>
      <c r="G16" s="41"/>
      <c r="H16" s="42">
        <v>567</v>
      </c>
      <c r="I16" s="39">
        <v>68</v>
      </c>
      <c r="J16" s="13">
        <f t="shared" si="0"/>
        <v>11.992945326278658</v>
      </c>
      <c r="K16" s="40">
        <v>29.549999999999997</v>
      </c>
      <c r="L16" s="43"/>
      <c r="M16" s="42">
        <v>568</v>
      </c>
      <c r="N16" s="39">
        <v>65</v>
      </c>
      <c r="O16" s="13">
        <f t="shared" si="1"/>
        <v>11.443661971830986</v>
      </c>
      <c r="P16" s="40">
        <v>28.55</v>
      </c>
      <c r="Q16" s="43"/>
      <c r="R16" s="42">
        <v>457</v>
      </c>
      <c r="S16" s="39">
        <v>60</v>
      </c>
      <c r="T16" s="13">
        <f t="shared" si="2"/>
        <v>13.129102844638949</v>
      </c>
      <c r="U16" s="40">
        <v>25.5</v>
      </c>
      <c r="V16" s="43"/>
      <c r="W16" s="8"/>
      <c r="X16" s="66" t="s">
        <v>55</v>
      </c>
      <c r="Y16" s="76">
        <f>T18</f>
        <v>16.280469455311465</v>
      </c>
      <c r="Z16" s="8"/>
      <c r="AA16" s="6"/>
    </row>
    <row r="17" spans="2:27" ht="24.95" customHeight="1" thickBot="1" x14ac:dyDescent="0.25">
      <c r="B17" s="29" t="s">
        <v>2</v>
      </c>
      <c r="C17" s="44">
        <v>741</v>
      </c>
      <c r="D17" s="18">
        <v>94</v>
      </c>
      <c r="E17" s="19">
        <f>D17/C17*100</f>
        <v>12.685560053981106</v>
      </c>
      <c r="F17" s="20">
        <v>30.1</v>
      </c>
      <c r="G17" s="45"/>
      <c r="H17" s="30">
        <v>1356</v>
      </c>
      <c r="I17" s="18">
        <v>165</v>
      </c>
      <c r="J17" s="19">
        <f t="shared" si="0"/>
        <v>12.168141592920353</v>
      </c>
      <c r="K17" s="20">
        <v>74.949999999999989</v>
      </c>
      <c r="L17" s="21"/>
      <c r="M17" s="30">
        <v>1330</v>
      </c>
      <c r="N17" s="18">
        <v>178</v>
      </c>
      <c r="O17" s="19">
        <f t="shared" si="1"/>
        <v>13.383458646616543</v>
      </c>
      <c r="P17" s="20">
        <v>79.7</v>
      </c>
      <c r="Q17" s="21"/>
      <c r="R17" s="30">
        <v>1262</v>
      </c>
      <c r="S17" s="18">
        <v>192</v>
      </c>
      <c r="T17" s="19">
        <f t="shared" si="2"/>
        <v>15.213946117274169</v>
      </c>
      <c r="U17" s="20">
        <v>79.400000000000006</v>
      </c>
      <c r="V17" s="21"/>
      <c r="W17" s="8"/>
      <c r="X17" s="77"/>
      <c r="Y17" s="74"/>
      <c r="Z17" s="8"/>
      <c r="AA17" s="6"/>
    </row>
    <row r="18" spans="2:27" ht="24" customHeight="1" thickBot="1" x14ac:dyDescent="0.25">
      <c r="B18" s="84" t="s">
        <v>8</v>
      </c>
      <c r="C18" s="80">
        <f>SUM(C14:C17)</f>
        <v>3046</v>
      </c>
      <c r="D18" s="80">
        <f>SUM(D14:D17)</f>
        <v>346</v>
      </c>
      <c r="E18" s="81">
        <f>D18/C18*100</f>
        <v>11.359159553512804</v>
      </c>
      <c r="F18" s="81">
        <f>SUM(F14:F17)</f>
        <v>119.9</v>
      </c>
      <c r="G18" s="87">
        <f>SUM(G14:G17)</f>
        <v>0</v>
      </c>
      <c r="H18" s="79">
        <f>SUM(H14:H17)</f>
        <v>3781</v>
      </c>
      <c r="I18" s="80">
        <f>SUM(I14:I17)</f>
        <v>524</v>
      </c>
      <c r="J18" s="81">
        <f>I18/H18*100</f>
        <v>13.858767521819622</v>
      </c>
      <c r="K18" s="81">
        <f>SUM(K14:K17)</f>
        <v>220.75</v>
      </c>
      <c r="L18" s="82">
        <f>SUM(L14:L17)</f>
        <v>0</v>
      </c>
      <c r="M18" s="79">
        <f>SUM(M14:M17)</f>
        <v>3597</v>
      </c>
      <c r="N18" s="80">
        <f>SUM(N14:N17)</f>
        <v>524</v>
      </c>
      <c r="O18" s="81">
        <f>N18/M18*100</f>
        <v>14.567695301640255</v>
      </c>
      <c r="P18" s="81">
        <f>SUM(P14:P17)</f>
        <v>219.68</v>
      </c>
      <c r="Q18" s="82">
        <f>SUM(Q14:Q17)</f>
        <v>0</v>
      </c>
      <c r="R18" s="79">
        <f>SUM(R14:R17)</f>
        <v>3323</v>
      </c>
      <c r="S18" s="80">
        <f>SUM(S14:S17)</f>
        <v>541</v>
      </c>
      <c r="T18" s="81">
        <f>S18/R18*100</f>
        <v>16.280469455311465</v>
      </c>
      <c r="U18" s="81">
        <f>SUM(U14:U17)</f>
        <v>207.9</v>
      </c>
      <c r="V18" s="82">
        <f>SUM(V14:V17)</f>
        <v>0</v>
      </c>
      <c r="X18" s="66"/>
      <c r="Y18" s="66"/>
    </row>
    <row r="19" spans="2:27" ht="13.5" thickBot="1" x14ac:dyDescent="0.25">
      <c r="X19" s="66"/>
      <c r="Y19" s="66"/>
    </row>
    <row r="20" spans="2:27" ht="13.5" thickBot="1" x14ac:dyDescent="0.25">
      <c r="B20" s="105" t="s">
        <v>9</v>
      </c>
      <c r="C20" s="65"/>
      <c r="D20" s="65"/>
      <c r="E20" s="65"/>
      <c r="F20" s="65"/>
      <c r="G20" s="65"/>
      <c r="H20" s="111" t="s">
        <v>7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X20" s="77" t="s">
        <v>24</v>
      </c>
      <c r="Y20" s="74">
        <f>J27</f>
        <v>15.069208670671195</v>
      </c>
    </row>
    <row r="21" spans="2:27" x14ac:dyDescent="0.2">
      <c r="B21" s="106"/>
      <c r="C21" s="65"/>
      <c r="D21" s="65"/>
      <c r="E21" s="65"/>
      <c r="F21" s="65"/>
      <c r="G21" s="65"/>
      <c r="H21" s="90" t="s">
        <v>23</v>
      </c>
      <c r="I21" s="91"/>
      <c r="J21" s="91"/>
      <c r="K21" s="91"/>
      <c r="L21" s="92"/>
      <c r="M21" s="108" t="s">
        <v>36</v>
      </c>
      <c r="N21" s="109"/>
      <c r="O21" s="109"/>
      <c r="P21" s="109"/>
      <c r="Q21" s="110"/>
      <c r="R21" s="108" t="s">
        <v>48</v>
      </c>
      <c r="S21" s="109"/>
      <c r="T21" s="109"/>
      <c r="U21" s="109"/>
      <c r="V21" s="110"/>
      <c r="X21" s="77" t="s">
        <v>38</v>
      </c>
      <c r="Y21" s="74">
        <f>O27</f>
        <v>15.804680728113263</v>
      </c>
    </row>
    <row r="22" spans="2:27" ht="27.75" customHeight="1" thickBot="1" x14ac:dyDescent="0.25">
      <c r="B22" s="107"/>
      <c r="C22" s="65"/>
      <c r="D22" s="65"/>
      <c r="E22" s="65"/>
      <c r="F22" s="65"/>
      <c r="G22" s="65"/>
      <c r="H22" s="64" t="s">
        <v>3</v>
      </c>
      <c r="I22" s="53" t="s">
        <v>4</v>
      </c>
      <c r="J22" s="53" t="s">
        <v>11</v>
      </c>
      <c r="K22" s="53" t="s">
        <v>5</v>
      </c>
      <c r="L22" s="55" t="s">
        <v>6</v>
      </c>
      <c r="M22" s="64" t="s">
        <v>3</v>
      </c>
      <c r="N22" s="53" t="s">
        <v>4</v>
      </c>
      <c r="O22" s="53" t="s">
        <v>11</v>
      </c>
      <c r="P22" s="53" t="s">
        <v>5</v>
      </c>
      <c r="Q22" s="55" t="s">
        <v>6</v>
      </c>
      <c r="R22" s="64" t="s">
        <v>60</v>
      </c>
      <c r="S22" s="53" t="s">
        <v>61</v>
      </c>
      <c r="T22" s="53" t="s">
        <v>11</v>
      </c>
      <c r="U22" s="53" t="s">
        <v>5</v>
      </c>
      <c r="V22" s="55" t="s">
        <v>62</v>
      </c>
      <c r="X22" s="77" t="s">
        <v>56</v>
      </c>
      <c r="Y22" s="74">
        <f>T27</f>
        <v>17.295502565650466</v>
      </c>
    </row>
    <row r="23" spans="2:27" ht="24.95" customHeight="1" x14ac:dyDescent="0.2">
      <c r="B23" s="26" t="s">
        <v>13</v>
      </c>
      <c r="H23" s="27">
        <v>1424</v>
      </c>
      <c r="I23" s="12">
        <v>244</v>
      </c>
      <c r="J23" s="13">
        <f>I23/H23*100</f>
        <v>17.134831460674157</v>
      </c>
      <c r="K23" s="14">
        <v>95</v>
      </c>
      <c r="L23" s="15"/>
      <c r="M23" s="27">
        <v>1301</v>
      </c>
      <c r="N23" s="12">
        <v>229</v>
      </c>
      <c r="O23" s="13">
        <f>N23/M23*100</f>
        <v>17.60184473481937</v>
      </c>
      <c r="P23" s="14">
        <v>87.3</v>
      </c>
      <c r="Q23" s="15"/>
      <c r="R23" s="27">
        <v>1276</v>
      </c>
      <c r="S23" s="12">
        <v>239</v>
      </c>
      <c r="T23" s="13">
        <f>S23/R23*100</f>
        <v>18.730407523510973</v>
      </c>
      <c r="U23" s="14">
        <v>88.2</v>
      </c>
      <c r="V23" s="15"/>
    </row>
    <row r="24" spans="2:27" ht="24.95" customHeight="1" x14ac:dyDescent="0.2">
      <c r="B24" s="37" t="s">
        <v>0</v>
      </c>
      <c r="H24" s="42">
        <v>372</v>
      </c>
      <c r="I24" s="39">
        <v>61</v>
      </c>
      <c r="J24" s="13">
        <f>I24/H24*100</f>
        <v>16.397849462365592</v>
      </c>
      <c r="K24" s="40">
        <v>25.8</v>
      </c>
      <c r="L24" s="43"/>
      <c r="M24" s="42">
        <v>350</v>
      </c>
      <c r="N24" s="39">
        <v>57</v>
      </c>
      <c r="O24" s="13">
        <f>N24/M24*100</f>
        <v>16.285714285714288</v>
      </c>
      <c r="P24" s="40">
        <v>24</v>
      </c>
      <c r="Q24" s="43"/>
      <c r="R24" s="42">
        <v>325</v>
      </c>
      <c r="S24" s="39">
        <v>48</v>
      </c>
      <c r="T24" s="13">
        <f>S24/R24*100</f>
        <v>14.76923076923077</v>
      </c>
      <c r="U24" s="40">
        <v>19.7</v>
      </c>
      <c r="V24" s="43"/>
    </row>
    <row r="25" spans="2:27" ht="24.95" customHeight="1" x14ac:dyDescent="0.2">
      <c r="B25" s="37" t="s">
        <v>1</v>
      </c>
      <c r="H25" s="42">
        <v>602</v>
      </c>
      <c r="I25" s="39">
        <v>72</v>
      </c>
      <c r="J25" s="13">
        <f>I25/H25*100</f>
        <v>11.960132890365449</v>
      </c>
      <c r="K25" s="40">
        <v>31.3</v>
      </c>
      <c r="L25" s="43"/>
      <c r="M25" s="42">
        <v>496</v>
      </c>
      <c r="N25" s="39">
        <v>60</v>
      </c>
      <c r="O25" s="13">
        <f>N25/M25*100</f>
        <v>12.096774193548388</v>
      </c>
      <c r="P25" s="40">
        <v>25.5</v>
      </c>
      <c r="Q25" s="43"/>
      <c r="R25" s="42">
        <v>438</v>
      </c>
      <c r="S25" s="39">
        <v>76</v>
      </c>
      <c r="T25" s="13">
        <f>S25/R25*100</f>
        <v>17.351598173515981</v>
      </c>
      <c r="U25" s="40">
        <v>30.4</v>
      </c>
      <c r="V25" s="43"/>
    </row>
    <row r="26" spans="2:27" ht="24.95" customHeight="1" thickBot="1" x14ac:dyDescent="0.25">
      <c r="B26" s="29" t="s">
        <v>2</v>
      </c>
      <c r="H26" s="30">
        <v>1431</v>
      </c>
      <c r="I26" s="18">
        <v>200</v>
      </c>
      <c r="J26" s="19">
        <f>I26/H26*100</f>
        <v>13.976240391334732</v>
      </c>
      <c r="K26" s="20">
        <v>87.4</v>
      </c>
      <c r="L26" s="21"/>
      <c r="M26" s="30">
        <v>1314</v>
      </c>
      <c r="N26" s="18">
        <v>201</v>
      </c>
      <c r="O26" s="19">
        <f>N26/M26*100</f>
        <v>15.296803652968036</v>
      </c>
      <c r="P26" s="20">
        <v>84.2</v>
      </c>
      <c r="Q26" s="21"/>
      <c r="R26" s="30">
        <v>1274</v>
      </c>
      <c r="S26" s="18">
        <v>210</v>
      </c>
      <c r="T26" s="19">
        <f>S26/R26*100</f>
        <v>16.483516483516482</v>
      </c>
      <c r="U26" s="20">
        <v>80.900000000000006</v>
      </c>
      <c r="V26" s="21"/>
    </row>
    <row r="27" spans="2:27" ht="24.95" customHeight="1" thickBot="1" x14ac:dyDescent="0.25">
      <c r="B27" s="84" t="s">
        <v>8</v>
      </c>
      <c r="C27" s="88"/>
      <c r="D27" s="88"/>
      <c r="E27" s="88"/>
      <c r="F27" s="88"/>
      <c r="G27" s="88"/>
      <c r="H27" s="85">
        <f>SUM(H23:H26)</f>
        <v>3829</v>
      </c>
      <c r="I27" s="80">
        <f>SUM(I23:I26)</f>
        <v>577</v>
      </c>
      <c r="J27" s="81">
        <f>I27/H27*100</f>
        <v>15.069208670671195</v>
      </c>
      <c r="K27" s="81">
        <f>SUM(K23:K26)</f>
        <v>239.5</v>
      </c>
      <c r="L27" s="82">
        <f>SUM(L23:L26)</f>
        <v>0</v>
      </c>
      <c r="M27" s="85">
        <f>SUM(M23:M26)</f>
        <v>3461</v>
      </c>
      <c r="N27" s="80">
        <f>SUM(N23:N26)</f>
        <v>547</v>
      </c>
      <c r="O27" s="81">
        <f>N27/M27*100</f>
        <v>15.804680728113263</v>
      </c>
      <c r="P27" s="81">
        <f>SUM(P23:P26)</f>
        <v>221</v>
      </c>
      <c r="Q27" s="82">
        <f>SUM(Q23:Q26)</f>
        <v>0</v>
      </c>
      <c r="R27" s="85">
        <f>SUM(R23:R26)</f>
        <v>3313</v>
      </c>
      <c r="S27" s="80">
        <f>SUM(S23:S26)</f>
        <v>573</v>
      </c>
      <c r="T27" s="81">
        <f>S27/R27*100</f>
        <v>17.295502565650466</v>
      </c>
      <c r="U27" s="81">
        <f>SUM(U23:U26)</f>
        <v>219.20000000000002</v>
      </c>
      <c r="V27" s="82">
        <f>SUM(V23:V26)</f>
        <v>0</v>
      </c>
    </row>
  </sheetData>
  <sheetProtection algorithmName="SHA-512" hashValue="wDhfQU/xCBEc+VlTlaJ3YQcGoCUUPsCqw3hpitZ+NAhCWAvnc4TPvywo/MFhYH+E+f/40X35wQmpK1rmJPqGaA==" saltValue="/H3AMJRLxkbvFUzl4/rxSg==" spinCount="100000" sheet="1" objects="1" scenarios="1"/>
  <mergeCells count="12">
    <mergeCell ref="R12:V12"/>
    <mergeCell ref="R21:V21"/>
    <mergeCell ref="H11:V11"/>
    <mergeCell ref="A8:B8"/>
    <mergeCell ref="H12:L12"/>
    <mergeCell ref="M12:Q12"/>
    <mergeCell ref="B11:B13"/>
    <mergeCell ref="C12:G12"/>
    <mergeCell ref="H20:V20"/>
    <mergeCell ref="M21:Q21"/>
    <mergeCell ref="B20:B22"/>
    <mergeCell ref="H21:L21"/>
  </mergeCells>
  <phoneticPr fontId="0" type="noConversion"/>
  <printOptions horizontalCentered="1"/>
  <pageMargins left="0.43" right="0.46" top="0.39370078740157483" bottom="0.39370078740157483" header="0" footer="0"/>
  <pageSetup scale="60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23"/>
  <sheetViews>
    <sheetView showGridLines="0" zoomScale="90" zoomScaleNormal="90" zoomScaleSheetLayoutView="90" workbookViewId="0">
      <selection activeCell="B11" sqref="B11:C13"/>
    </sheetView>
  </sheetViews>
  <sheetFormatPr baseColWidth="10" defaultRowHeight="12.75" x14ac:dyDescent="0.2"/>
  <cols>
    <col min="1" max="1" width="3.28515625" style="4" customWidth="1"/>
    <col min="2" max="2" width="2.42578125" style="4" customWidth="1"/>
    <col min="3" max="3" width="18.28515625" style="4" customWidth="1"/>
    <col min="4" max="4" width="8.28515625" style="4" bestFit="1" customWidth="1"/>
    <col min="5" max="5" width="6.7109375" style="4" customWidth="1"/>
    <col min="6" max="7" width="9.7109375" style="4" bestFit="1" customWidth="1"/>
    <col min="8" max="8" width="8.7109375" style="4" bestFit="1" customWidth="1"/>
    <col min="9" max="9" width="8.28515625" style="4" bestFit="1" customWidth="1"/>
    <col min="10" max="10" width="7.7109375" style="4" bestFit="1" customWidth="1"/>
    <col min="11" max="11" width="10.42578125" style="4" bestFit="1" customWidth="1"/>
    <col min="12" max="12" width="9.42578125" style="4" bestFit="1" customWidth="1"/>
    <col min="13" max="13" width="7.5703125" style="4" customWidth="1"/>
    <col min="14" max="14" width="8.28515625" style="4" bestFit="1" customWidth="1"/>
    <col min="15" max="15" width="7.7109375" style="4" bestFit="1" customWidth="1"/>
    <col min="16" max="16" width="10.42578125" style="4" bestFit="1" customWidth="1"/>
    <col min="17" max="17" width="9.42578125" style="4" bestFit="1" customWidth="1"/>
    <col min="18" max="18" width="7.5703125" style="4" customWidth="1"/>
    <col min="19" max="19" width="5.7109375" style="4" customWidth="1"/>
    <col min="20" max="20" width="14.140625" style="4" bestFit="1" customWidth="1"/>
    <col min="21" max="21" width="8" style="4" customWidth="1"/>
    <col min="22" max="16384" width="11.42578125" style="4"/>
  </cols>
  <sheetData>
    <row r="8" spans="1:23" ht="17.100000000000001" customHeight="1" x14ac:dyDescent="0.25">
      <c r="A8" s="89" t="s">
        <v>10</v>
      </c>
      <c r="B8" s="89"/>
      <c r="C8" s="8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3" ht="17.100000000000001" customHeight="1" x14ac:dyDescent="0.25">
      <c r="A9" s="2" t="s">
        <v>51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3" ht="15.75" thickBo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  <c r="T10" s="8"/>
      <c r="U10" s="25"/>
      <c r="V10" s="8"/>
      <c r="W10" s="6"/>
    </row>
    <row r="11" spans="1:23" ht="12.75" customHeight="1" thickBot="1" x14ac:dyDescent="0.25">
      <c r="B11" s="96" t="s">
        <v>9</v>
      </c>
      <c r="C11" s="117"/>
      <c r="D11" s="111" t="s">
        <v>7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8"/>
      <c r="T11" s="8"/>
      <c r="U11" s="25"/>
      <c r="V11" s="8"/>
      <c r="W11" s="6"/>
    </row>
    <row r="12" spans="1:23" ht="12.75" customHeight="1" x14ac:dyDescent="0.2">
      <c r="B12" s="97"/>
      <c r="C12" s="118"/>
      <c r="D12" s="90" t="s">
        <v>22</v>
      </c>
      <c r="E12" s="91"/>
      <c r="F12" s="91"/>
      <c r="G12" s="91"/>
      <c r="H12" s="92"/>
      <c r="I12" s="108" t="s">
        <v>35</v>
      </c>
      <c r="J12" s="109"/>
      <c r="K12" s="109"/>
      <c r="L12" s="109"/>
      <c r="M12" s="110"/>
      <c r="N12" s="108" t="s">
        <v>47</v>
      </c>
      <c r="O12" s="109"/>
      <c r="P12" s="109"/>
      <c r="Q12" s="109"/>
      <c r="R12" s="110"/>
      <c r="S12" s="8"/>
      <c r="T12" s="8"/>
      <c r="U12" s="25"/>
      <c r="V12" s="8"/>
      <c r="W12" s="6"/>
    </row>
    <row r="13" spans="1:23" ht="27.75" customHeight="1" thickBot="1" x14ac:dyDescent="0.25">
      <c r="B13" s="98"/>
      <c r="C13" s="119"/>
      <c r="D13" s="56" t="s">
        <v>3</v>
      </c>
      <c r="E13" s="52" t="s">
        <v>4</v>
      </c>
      <c r="F13" s="52" t="s">
        <v>11</v>
      </c>
      <c r="G13" s="52" t="s">
        <v>5</v>
      </c>
      <c r="H13" s="57" t="s">
        <v>6</v>
      </c>
      <c r="I13" s="56" t="s">
        <v>3</v>
      </c>
      <c r="J13" s="52" t="s">
        <v>4</v>
      </c>
      <c r="K13" s="52" t="s">
        <v>11</v>
      </c>
      <c r="L13" s="52" t="s">
        <v>5</v>
      </c>
      <c r="M13" s="57" t="s">
        <v>6</v>
      </c>
      <c r="N13" s="56" t="s">
        <v>60</v>
      </c>
      <c r="O13" s="52" t="s">
        <v>61</v>
      </c>
      <c r="P13" s="52" t="s">
        <v>11</v>
      </c>
      <c r="Q13" s="52" t="s">
        <v>5</v>
      </c>
      <c r="R13" s="57" t="s">
        <v>62</v>
      </c>
    </row>
    <row r="14" spans="1:23" ht="24.95" customHeight="1" thickBot="1" x14ac:dyDescent="0.25">
      <c r="B14" s="120" t="s">
        <v>1</v>
      </c>
      <c r="C14" s="121"/>
      <c r="D14" s="31">
        <v>494</v>
      </c>
      <c r="E14" s="32">
        <v>91</v>
      </c>
      <c r="F14" s="19">
        <f>E14/D14*100</f>
        <v>18.421052631578945</v>
      </c>
      <c r="G14" s="33">
        <v>42.9</v>
      </c>
      <c r="H14" s="34"/>
      <c r="I14" s="31">
        <v>456</v>
      </c>
      <c r="J14" s="32">
        <v>97</v>
      </c>
      <c r="K14" s="19">
        <f>J14/I14*100</f>
        <v>21.271929824561404</v>
      </c>
      <c r="L14" s="33">
        <v>44.15</v>
      </c>
      <c r="M14" s="34"/>
      <c r="N14" s="31">
        <v>418</v>
      </c>
      <c r="O14" s="32">
        <v>98</v>
      </c>
      <c r="P14" s="19">
        <f>O14/N14*100</f>
        <v>23.444976076555022</v>
      </c>
      <c r="Q14" s="33">
        <v>43.7</v>
      </c>
      <c r="R14" s="34"/>
      <c r="T14" s="66" t="s">
        <v>28</v>
      </c>
      <c r="U14" s="74">
        <f>F15</f>
        <v>18.421052631578945</v>
      </c>
    </row>
    <row r="15" spans="1:23" ht="25.5" customHeight="1" thickBot="1" x14ac:dyDescent="0.25">
      <c r="B15" s="115" t="s">
        <v>8</v>
      </c>
      <c r="C15" s="116"/>
      <c r="D15" s="79">
        <f>SUM(D14:D14)</f>
        <v>494</v>
      </c>
      <c r="E15" s="80">
        <f>SUM(E14:E14)</f>
        <v>91</v>
      </c>
      <c r="F15" s="81">
        <f>E15/D15*100</f>
        <v>18.421052631578945</v>
      </c>
      <c r="G15" s="81">
        <f>SUM(G14:G14)</f>
        <v>42.9</v>
      </c>
      <c r="H15" s="82">
        <f>SUM(H14:H14)</f>
        <v>0</v>
      </c>
      <c r="I15" s="79">
        <f>SUM(I14:I14)</f>
        <v>456</v>
      </c>
      <c r="J15" s="80">
        <f>SUM(J14:J14)</f>
        <v>97</v>
      </c>
      <c r="K15" s="81">
        <f>J15/I15*100</f>
        <v>21.271929824561404</v>
      </c>
      <c r="L15" s="81">
        <f>SUM(L14:L14)</f>
        <v>44.15</v>
      </c>
      <c r="M15" s="82">
        <f>SUM(M14:M14)</f>
        <v>0</v>
      </c>
      <c r="N15" s="79">
        <f>SUM(N14:N14)</f>
        <v>418</v>
      </c>
      <c r="O15" s="80">
        <f>SUM(O14:O14)</f>
        <v>98</v>
      </c>
      <c r="P15" s="81">
        <f>O15/N15*100</f>
        <v>23.444976076555022</v>
      </c>
      <c r="Q15" s="81">
        <f>SUM(Q14:Q14)</f>
        <v>43.7</v>
      </c>
      <c r="R15" s="82">
        <f>SUM(R14:R14)</f>
        <v>0</v>
      </c>
      <c r="T15" s="66" t="s">
        <v>37</v>
      </c>
      <c r="U15" s="74">
        <f>K15</f>
        <v>21.271929824561404</v>
      </c>
    </row>
    <row r="16" spans="1:23" ht="13.5" thickBot="1" x14ac:dyDescent="0.25">
      <c r="T16" s="66" t="s">
        <v>55</v>
      </c>
      <c r="U16" s="74">
        <f>P15</f>
        <v>23.444976076555022</v>
      </c>
    </row>
    <row r="17" spans="2:21" ht="13.5" thickBot="1" x14ac:dyDescent="0.25">
      <c r="B17" s="96" t="s">
        <v>9</v>
      </c>
      <c r="C17" s="117"/>
      <c r="D17" s="111" t="s">
        <v>7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  <c r="T17" s="66"/>
      <c r="U17" s="74"/>
    </row>
    <row r="18" spans="2:21" x14ac:dyDescent="0.2">
      <c r="B18" s="97"/>
      <c r="C18" s="118"/>
      <c r="D18" s="90" t="s">
        <v>23</v>
      </c>
      <c r="E18" s="91"/>
      <c r="F18" s="91"/>
      <c r="G18" s="91"/>
      <c r="H18" s="92"/>
      <c r="I18" s="108" t="s">
        <v>36</v>
      </c>
      <c r="J18" s="109"/>
      <c r="K18" s="109"/>
      <c r="L18" s="109"/>
      <c r="M18" s="110"/>
      <c r="N18" s="108" t="s">
        <v>48</v>
      </c>
      <c r="O18" s="109"/>
      <c r="P18" s="109"/>
      <c r="Q18" s="109"/>
      <c r="R18" s="110"/>
      <c r="T18" s="66"/>
      <c r="U18" s="66"/>
    </row>
    <row r="19" spans="2:21" ht="27.75" customHeight="1" thickBot="1" x14ac:dyDescent="0.25">
      <c r="B19" s="98"/>
      <c r="C19" s="119"/>
      <c r="D19" s="56" t="s">
        <v>3</v>
      </c>
      <c r="E19" s="52" t="s">
        <v>4</v>
      </c>
      <c r="F19" s="52" t="s">
        <v>11</v>
      </c>
      <c r="G19" s="52" t="s">
        <v>5</v>
      </c>
      <c r="H19" s="57" t="s">
        <v>6</v>
      </c>
      <c r="I19" s="56" t="s">
        <v>3</v>
      </c>
      <c r="J19" s="52" t="s">
        <v>4</v>
      </c>
      <c r="K19" s="52" t="s">
        <v>11</v>
      </c>
      <c r="L19" s="52" t="s">
        <v>5</v>
      </c>
      <c r="M19" s="57" t="s">
        <v>6</v>
      </c>
      <c r="N19" s="56" t="s">
        <v>60</v>
      </c>
      <c r="O19" s="52" t="s">
        <v>61</v>
      </c>
      <c r="P19" s="52" t="s">
        <v>11</v>
      </c>
      <c r="Q19" s="52" t="s">
        <v>5</v>
      </c>
      <c r="R19" s="57" t="s">
        <v>62</v>
      </c>
      <c r="T19" s="66"/>
      <c r="U19" s="66"/>
    </row>
    <row r="20" spans="2:21" ht="24.95" customHeight="1" thickBot="1" x14ac:dyDescent="0.25">
      <c r="B20" s="120" t="s">
        <v>1</v>
      </c>
      <c r="C20" s="121"/>
      <c r="D20" s="46">
        <v>461</v>
      </c>
      <c r="E20" s="47">
        <v>94</v>
      </c>
      <c r="F20" s="48">
        <f>E20/D20*100</f>
        <v>20.390455531453362</v>
      </c>
      <c r="G20" s="49">
        <v>42.65</v>
      </c>
      <c r="H20" s="50"/>
      <c r="I20" s="46">
        <v>443</v>
      </c>
      <c r="J20" s="47">
        <v>98</v>
      </c>
      <c r="K20" s="48">
        <f>J20/I20*100</f>
        <v>22.121896162528216</v>
      </c>
      <c r="L20" s="49">
        <v>43.05</v>
      </c>
      <c r="M20" s="50"/>
      <c r="N20" s="46">
        <v>380</v>
      </c>
      <c r="O20" s="47">
        <v>83</v>
      </c>
      <c r="P20" s="48">
        <f>O20/N20*100</f>
        <v>21.842105263157897</v>
      </c>
      <c r="Q20" s="49">
        <v>34.6</v>
      </c>
      <c r="R20" s="50"/>
      <c r="T20" s="66"/>
      <c r="U20" s="66"/>
    </row>
    <row r="21" spans="2:21" ht="24.95" customHeight="1" thickBot="1" x14ac:dyDescent="0.25">
      <c r="B21" s="115" t="s">
        <v>8</v>
      </c>
      <c r="C21" s="116"/>
      <c r="D21" s="79">
        <f>SUM(D20:D20)</f>
        <v>461</v>
      </c>
      <c r="E21" s="80">
        <f>SUM(E20:E20)</f>
        <v>94</v>
      </c>
      <c r="F21" s="81">
        <f>E21/D21*100</f>
        <v>20.390455531453362</v>
      </c>
      <c r="G21" s="81">
        <f>SUM(G20:G20)</f>
        <v>42.65</v>
      </c>
      <c r="H21" s="82">
        <f>SUM(H20:H20)</f>
        <v>0</v>
      </c>
      <c r="I21" s="79">
        <f>SUM(I20:I20)</f>
        <v>443</v>
      </c>
      <c r="J21" s="80">
        <f>SUM(J20:J20)</f>
        <v>98</v>
      </c>
      <c r="K21" s="81">
        <f>J21/I21*100</f>
        <v>22.121896162528216</v>
      </c>
      <c r="L21" s="81">
        <f>SUM(L20:L20)</f>
        <v>43.05</v>
      </c>
      <c r="M21" s="82">
        <f>SUM(M20:M20)</f>
        <v>0</v>
      </c>
      <c r="N21" s="79">
        <f>SUM(N20:N20)</f>
        <v>380</v>
      </c>
      <c r="O21" s="80">
        <f>SUM(O20:O20)</f>
        <v>83</v>
      </c>
      <c r="P21" s="81">
        <f>O21/N21*100</f>
        <v>21.842105263157897</v>
      </c>
      <c r="Q21" s="81">
        <f>SUM(Q20:Q20)</f>
        <v>34.6</v>
      </c>
      <c r="R21" s="82">
        <f>SUM(R20:R20)</f>
        <v>0</v>
      </c>
      <c r="T21" s="75" t="s">
        <v>24</v>
      </c>
      <c r="U21" s="74">
        <f>F21</f>
        <v>20.390455531453362</v>
      </c>
    </row>
    <row r="22" spans="2:21" x14ac:dyDescent="0.2">
      <c r="T22" s="75" t="s">
        <v>38</v>
      </c>
      <c r="U22" s="74">
        <f>K21</f>
        <v>22.121896162528216</v>
      </c>
    </row>
    <row r="23" spans="2:21" x14ac:dyDescent="0.2">
      <c r="T23" s="75" t="s">
        <v>56</v>
      </c>
      <c r="U23" s="74">
        <f>P21</f>
        <v>21.842105263157897</v>
      </c>
    </row>
  </sheetData>
  <sheetProtection algorithmName="SHA-512" hashValue="ILG3sHNixRbcuYkw+3hqrwQmaoAGeo6C/jN3oFyRMA/En+2sgY+j0YcP+REGrDuJyyZhfmFo4K/vtzHXqSxPSA==" saltValue="O1i6ISy8JhFOe9y/TEd4RQ==" spinCount="100000" sheet="1" objects="1" scenarios="1"/>
  <mergeCells count="15">
    <mergeCell ref="N12:R12"/>
    <mergeCell ref="N18:R18"/>
    <mergeCell ref="D11:R11"/>
    <mergeCell ref="A8:C8"/>
    <mergeCell ref="B21:C21"/>
    <mergeCell ref="D17:R17"/>
    <mergeCell ref="D18:H18"/>
    <mergeCell ref="I18:M18"/>
    <mergeCell ref="I12:M12"/>
    <mergeCell ref="B17:C19"/>
    <mergeCell ref="B20:C20"/>
    <mergeCell ref="B15:C15"/>
    <mergeCell ref="D12:H12"/>
    <mergeCell ref="B11:C13"/>
    <mergeCell ref="B14:C14"/>
  </mergeCells>
  <phoneticPr fontId="0" type="noConversion"/>
  <printOptions horizontalCentered="1"/>
  <pageMargins left="0.19685039370078741" right="0.70866141732283472" top="0.39370078740157483" bottom="0.39370078740157483" header="0" footer="0"/>
  <pageSetup scale="60" orientation="landscape" horizontalDpi="4294967292" r:id="rId1"/>
  <headerFooter alignWithMargins="0">
    <oddFooter>&amp;CNota: Para una interpretación adecuada de la información, el análisis comparativo se debe realizar entre períodos iguales para cada año.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C5E97-1E88-42AF-8BB3-66505D812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3938874-677E-420F-A6E3-904F80BA4A52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4A077F-F707-4942-AF32-C16449EC90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Becas posgrado</vt:lpstr>
      <vt:lpstr>Becas Lic. Sem.</vt:lpstr>
      <vt:lpstr>Becas Lic. Cuatrim.</vt:lpstr>
      <vt:lpstr>Becas Prepas  </vt:lpstr>
      <vt:lpstr>Becas Secundaria</vt:lpstr>
      <vt:lpstr>'Becas Lic. Cuatrim.'!Área_de_impresión</vt:lpstr>
      <vt:lpstr>'Becas Lic. Sem.'!Área_de_impresión</vt:lpstr>
      <vt:lpstr>'Becas posgrado'!Área_de_impresión</vt:lpstr>
      <vt:lpstr>'Becas Prepas  '!Área_de_impresión</vt:lpstr>
      <vt:lpstr>'Becas Secundaria'!Área_de_impresión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Orozco Alvarez</dc:creator>
  <cp:lastModifiedBy>Administrativo</cp:lastModifiedBy>
  <cp:lastPrinted>2016-01-07T18:55:21Z</cp:lastPrinted>
  <dcterms:created xsi:type="dcterms:W3CDTF">2002-04-26T00:02:17Z</dcterms:created>
  <dcterms:modified xsi:type="dcterms:W3CDTF">2022-01-31T03:46:02Z</dcterms:modified>
</cp:coreProperties>
</file>