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esktop\Comunicado Julio 2023\1 VERSIONES FINALES\2 Estadísticas sitios\"/>
    </mc:Choice>
  </mc:AlternateContent>
  <xr:revisionPtr revIDLastSave="0" documentId="13_ncr:1_{77F7F340-F3A9-459A-96C2-EE855374ED12}" xr6:coauthVersionLast="47" xr6:coauthVersionMax="47" xr10:uidLastSave="{00000000-0000-0000-0000-000000000000}"/>
  <bookViews>
    <workbookView xWindow="0" yWindow="0" windowWidth="19200" windowHeight="7548" xr2:uid="{00000000-000D-0000-FFFF-FFFF00000000}"/>
  </bookViews>
  <sheets>
    <sheet name="COMPARATIVO" sheetId="6" r:id="rId1"/>
    <sheet name="ASESORÍA ACADÉMICA " sheetId="7" r:id="rId2"/>
    <sheet name="BECA SJBDLS" sheetId="8" r:id="rId3"/>
  </sheets>
  <definedNames>
    <definedName name="_xlnm.Print_Area" localSheetId="1">'ASESORÍA ACADÉMICA '!$A$1:$P$48</definedName>
    <definedName name="_xlnm.Print_Area" localSheetId="0">COMPARATIVO!$A$1:$Y$25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8" l="1"/>
  <c r="X31" i="8" l="1"/>
  <c r="Y31" i="8"/>
  <c r="L31" i="8"/>
  <c r="M31" i="8"/>
  <c r="K31" i="8"/>
  <c r="M19" i="8"/>
  <c r="M16" i="8"/>
  <c r="V31" i="8" l="1"/>
  <c r="L23" i="6" l="1"/>
  <c r="L22" i="6"/>
  <c r="L19" i="6"/>
  <c r="L17" i="6"/>
  <c r="L19" i="8" l="1"/>
  <c r="W31" i="8"/>
  <c r="J31" i="8"/>
  <c r="L16" i="8" l="1"/>
  <c r="F19" i="8"/>
  <c r="C16" i="8"/>
  <c r="B16" i="8"/>
  <c r="K16" i="8" l="1"/>
  <c r="J16" i="8"/>
  <c r="I16" i="8"/>
  <c r="H16" i="8"/>
  <c r="G16" i="8"/>
  <c r="F16" i="8"/>
  <c r="E16" i="8"/>
  <c r="D16" i="8"/>
  <c r="K19" i="8" l="1"/>
  <c r="J19" i="8"/>
  <c r="I19" i="8"/>
  <c r="H19" i="8"/>
  <c r="E19" i="8"/>
  <c r="D19" i="8"/>
  <c r="B19" i="8"/>
  <c r="C19" i="8"/>
  <c r="K24" i="6" l="1"/>
  <c r="K22" i="6"/>
  <c r="K19" i="6"/>
  <c r="K17" i="6"/>
  <c r="E18" i="6"/>
  <c r="AC18" i="6" l="1"/>
  <c r="AC20" i="6" s="1"/>
  <c r="AD18" i="6"/>
  <c r="AD20" i="6" s="1"/>
  <c r="AE18" i="6"/>
  <c r="AE20" i="6" s="1"/>
  <c r="W18" i="6"/>
  <c r="W20" i="6" s="1"/>
  <c r="X18" i="6"/>
  <c r="X20" i="6" s="1"/>
  <c r="Y18" i="6"/>
  <c r="Y20" i="6" s="1"/>
  <c r="Q18" i="6"/>
  <c r="Q20" i="6" s="1"/>
  <c r="R18" i="6"/>
  <c r="R20" i="6" s="1"/>
  <c r="S18" i="6"/>
  <c r="S20" i="6" s="1"/>
  <c r="P18" i="6"/>
  <c r="K18" i="6"/>
  <c r="K20" i="6" s="1"/>
  <c r="L18" i="6"/>
  <c r="L20" i="6" s="1"/>
  <c r="M18" i="6"/>
  <c r="M20" i="6" s="1"/>
  <c r="E20" i="6"/>
  <c r="F18" i="6"/>
  <c r="F20" i="6" s="1"/>
  <c r="G18" i="6"/>
  <c r="G20" i="6" s="1"/>
  <c r="J23" i="6" l="1"/>
  <c r="J22" i="6"/>
  <c r="J19" i="6"/>
  <c r="J17" i="6"/>
  <c r="J15" i="6"/>
  <c r="J14" i="6"/>
  <c r="AB18" i="6"/>
  <c r="AB20" i="6" s="1"/>
  <c r="V18" i="6"/>
  <c r="V20" i="6" s="1"/>
  <c r="P20" i="6"/>
  <c r="J18" i="6" l="1"/>
  <c r="J20" i="6" s="1"/>
  <c r="AA18" i="6"/>
  <c r="AA20" i="6" s="1"/>
  <c r="U18" i="6"/>
  <c r="U20" i="6" s="1"/>
  <c r="O18" i="6"/>
  <c r="O20" i="6" s="1"/>
  <c r="I18" i="6"/>
  <c r="I20" i="6" s="1"/>
  <c r="C18" i="6" l="1"/>
  <c r="C20" i="6" s="1"/>
  <c r="D18" i="6"/>
  <c r="D20" i="6" s="1"/>
  <c r="N18" i="6" l="1"/>
  <c r="H18" i="6" l="1"/>
  <c r="H20" i="6" s="1"/>
  <c r="Z18" i="6"/>
  <c r="T18" i="6"/>
  <c r="B18" i="6"/>
  <c r="B19" i="6" l="1"/>
  <c r="B20" i="6" s="1"/>
  <c r="B22" i="6" l="1"/>
  <c r="Z20" i="6" l="1"/>
  <c r="T20" i="6"/>
  <c r="N2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Administrativo</author>
  </authors>
  <commentList>
    <comment ref="I20" authorId="0" shapeId="0" xr:uid="{6973EAD9-D9D5-4E61-918F-21F496EDEED7}">
      <text>
        <r>
          <rPr>
            <b/>
            <sz val="9"/>
            <color indexed="81"/>
            <rFont val="Tahoma"/>
            <family val="2"/>
          </rPr>
          <t>Administrativo:</t>
        </r>
        <r>
          <rPr>
            <sz val="9"/>
            <color indexed="81"/>
            <rFont val="Tahoma"/>
            <family val="2"/>
          </rPr>
          <t xml:space="preserve">
Aún no se tiene ese dato</t>
        </r>
      </text>
    </comment>
    <comment ref="O20" authorId="0" shapeId="0" xr:uid="{68454EF4-DDDE-4015-88A8-D82F3FCFED5F}">
      <text>
        <r>
          <rPr>
            <b/>
            <sz val="9"/>
            <color indexed="81"/>
            <rFont val="Tahoma"/>
            <family val="2"/>
          </rPr>
          <t>Administrativo:</t>
        </r>
        <r>
          <rPr>
            <sz val="9"/>
            <color indexed="81"/>
            <rFont val="Tahoma"/>
            <family val="2"/>
          </rPr>
          <t xml:space="preserve">
Aún no se tiene ese dato</t>
        </r>
      </text>
    </comment>
    <comment ref="I29" authorId="0" shapeId="0" xr:uid="{96537C0A-A16F-4670-A365-23801E4A2189}">
      <text>
        <r>
          <rPr>
            <b/>
            <sz val="9"/>
            <color indexed="81"/>
            <rFont val="Tahoma"/>
            <family val="2"/>
          </rPr>
          <t>Administrativo:</t>
        </r>
        <r>
          <rPr>
            <sz val="9"/>
            <color indexed="81"/>
            <rFont val="Tahoma"/>
            <family val="2"/>
          </rPr>
          <t xml:space="preserve">
Aún no se tiene ese dato</t>
        </r>
      </text>
    </comment>
    <comment ref="O29" authorId="0" shapeId="0" xr:uid="{2FFF6F5D-0B96-41AE-AFD1-21322E8C1F9D}">
      <text>
        <r>
          <rPr>
            <b/>
            <sz val="9"/>
            <color indexed="81"/>
            <rFont val="Tahoma"/>
            <family val="2"/>
          </rPr>
          <t>Administrativo:</t>
        </r>
        <r>
          <rPr>
            <sz val="9"/>
            <color indexed="81"/>
            <rFont val="Tahoma"/>
            <family val="2"/>
          </rPr>
          <t xml:space="preserve">
Aún no se tiene ese dato</t>
        </r>
      </text>
    </comment>
  </commentList>
</comments>
</file>

<file path=xl/sharedStrings.xml><?xml version="1.0" encoding="utf-8"?>
<sst xmlns="http://schemas.openxmlformats.org/spreadsheetml/2006/main" count="265" uniqueCount="103">
  <si>
    <t>ATENCIÓN A ESTUDIANTES</t>
  </si>
  <si>
    <t>COMPARATIVO DE ESTUDIANTES EN ATENCIÓN PSICOEDUCATIVA INDIVIDUAL 2020-2023</t>
  </si>
  <si>
    <t>CAMPESTRE</t>
  </si>
  <si>
    <t>SALAMANCA</t>
  </si>
  <si>
    <t>AMÉRICAS</t>
  </si>
  <si>
    <t>JUAN ALONSO DE TORRES</t>
  </si>
  <si>
    <t>SAN FRANCISCO DEL RINCÓN</t>
  </si>
  <si>
    <t>2020-2021</t>
  </si>
  <si>
    <t>2021-2022</t>
  </si>
  <si>
    <t>2022-2023</t>
  </si>
  <si>
    <t>Servicio de atención</t>
  </si>
  <si>
    <t>Ago-Dic 2020</t>
  </si>
  <si>
    <r>
      <rPr>
        <sz val="10"/>
        <rFont val="Arial"/>
        <family val="2"/>
      </rPr>
      <t xml:space="preserve"> </t>
    </r>
    <r>
      <rPr>
        <sz val="8"/>
        <rFont val="Arial"/>
        <family val="2"/>
      </rPr>
      <t>Feb-Jun 2021</t>
    </r>
  </si>
  <si>
    <t>Ago-Dic 2021</t>
  </si>
  <si>
    <t>Feb-Jun 2022</t>
  </si>
  <si>
    <t>Ago-Dic 2022</t>
  </si>
  <si>
    <r>
      <rPr>
        <sz val="10"/>
        <rFont val="Arial"/>
        <family val="2"/>
      </rPr>
      <t xml:space="preserve"> </t>
    </r>
    <r>
      <rPr>
        <sz val="8"/>
        <rFont val="Arial"/>
        <family val="2"/>
      </rPr>
      <t>Feb-Jun 2023</t>
    </r>
  </si>
  <si>
    <r>
      <rPr>
        <sz val="10"/>
        <rFont val="Arial"/>
        <family val="2"/>
      </rPr>
      <t>Ago-Dic</t>
    </r>
    <r>
      <rPr>
        <sz val="8"/>
        <rFont val="Arial"/>
        <family val="2"/>
      </rPr>
      <t xml:space="preserve"> 2020</t>
    </r>
  </si>
  <si>
    <t>Orientación Escolar</t>
  </si>
  <si>
    <t>Orientación Vocacional</t>
  </si>
  <si>
    <t>Orientación Profesional</t>
  </si>
  <si>
    <t>Orientación Psicológica</t>
  </si>
  <si>
    <t>TOTAL ESTUDIANTES</t>
  </si>
  <si>
    <t xml:space="preserve">TOTAL DE SESIONES </t>
  </si>
  <si>
    <t>SESIONES PROMEDIO POR SERVICIO</t>
  </si>
  <si>
    <t>Estudiantes que concluyeron su servicio de orientación</t>
  </si>
  <si>
    <t>Estudiantes canalizados con especialistas externos</t>
  </si>
  <si>
    <t>Estudiantes que desertaron del proceso</t>
  </si>
  <si>
    <t>*Nota importante:</t>
  </si>
  <si>
    <t>El reporte de Salamanca incluye los atendidos  "semestral" y "cuatrimestral".</t>
  </si>
  <si>
    <t xml:space="preserve">El reporte de Campestre incluye los alumnos atendidos de posgrados </t>
  </si>
  <si>
    <t>COMPARATIVO DE ASESORÍAS ACADÉMICAS 2020-2023</t>
  </si>
  <si>
    <t>Julio - Diciembre  2020</t>
  </si>
  <si>
    <t>Enero  – Junio 2021</t>
  </si>
  <si>
    <t>Julio - Diciembre  2021</t>
  </si>
  <si>
    <t>Enero  – Junio 2022</t>
  </si>
  <si>
    <t>Julio - Diciembre  2022</t>
  </si>
  <si>
    <t>Enero  – Junio 2023</t>
  </si>
  <si>
    <t>COMPARATIVO GLOBAL</t>
  </si>
  <si>
    <t>Estudiantes atendidos</t>
  </si>
  <si>
    <t>Maestros (asesores y/o coord. de asesoría)</t>
  </si>
  <si>
    <t>Estudiantes asesores (Modalidad Alumno-Alumno)</t>
  </si>
  <si>
    <t>Promedio de hrs. por estudiante</t>
  </si>
  <si>
    <t>8.54</t>
  </si>
  <si>
    <t>9.96</t>
  </si>
  <si>
    <t>8.89</t>
  </si>
  <si>
    <t>13.27</t>
  </si>
  <si>
    <t>Promedio de sesiones por estudiate</t>
  </si>
  <si>
    <t>6.98</t>
  </si>
  <si>
    <t>6.84</t>
  </si>
  <si>
    <t>7.75</t>
  </si>
  <si>
    <t>9.87</t>
  </si>
  <si>
    <t>% de estudiantes que aprueban en calificación final</t>
  </si>
  <si>
    <t>ASESORÍA EN LA PROPIA ESCUELA</t>
  </si>
  <si>
    <t>Modalidad Maestro-Alumno</t>
  </si>
  <si>
    <t>N/A</t>
  </si>
  <si>
    <t>Modalidad Alumno-Alumno</t>
  </si>
  <si>
    <t>ASESORIA INTER ESCUELAS / INTER NIVELES</t>
  </si>
  <si>
    <t>Estudiantes asesores</t>
  </si>
  <si>
    <t>Promedio de sesiones por estudiante</t>
  </si>
  <si>
    <t>COMPARATIVO DE CAPACITACIONES PARA LA ASESORÍA ACADÉMICA 2020-2023</t>
  </si>
  <si>
    <t>CAMPESTRE Y SALAMANCA</t>
  </si>
  <si>
    <t>Directivos capacitados</t>
  </si>
  <si>
    <t>Coordinadores capacitados</t>
  </si>
  <si>
    <t>Personal administrativo</t>
  </si>
  <si>
    <t>Maestros capacitados</t>
  </si>
  <si>
    <t>Estudiantes capacitados</t>
  </si>
  <si>
    <t>ACOMPAÑAMIENTO A BECARIOS SAN JUAN BAUTISTA DE LA SALLE</t>
  </si>
  <si>
    <t>COMPARATIVO DE ACOMPAÑAMIENTO A BECARIOS SJBDLS INDIVIDUAL 2020-2023</t>
  </si>
  <si>
    <t> </t>
  </si>
  <si>
    <r>
      <t xml:space="preserve"> </t>
    </r>
    <r>
      <rPr>
        <sz val="8"/>
        <rFont val="Arial"/>
        <family val="2"/>
      </rPr>
      <t>Feb-Jun 2021</t>
    </r>
  </si>
  <si>
    <r>
      <t xml:space="preserve"> </t>
    </r>
    <r>
      <rPr>
        <sz val="8"/>
        <rFont val="Arial"/>
        <family val="2"/>
      </rPr>
      <t>Feb-Jun 2022</t>
    </r>
  </si>
  <si>
    <r>
      <t xml:space="preserve"> </t>
    </r>
    <r>
      <rPr>
        <sz val="8"/>
        <rFont val="Arial"/>
        <family val="2"/>
      </rPr>
      <t>Feb-Jun 2023</t>
    </r>
  </si>
  <si>
    <r>
      <t>Ago-Dic</t>
    </r>
    <r>
      <rPr>
        <sz val="8"/>
        <rFont val="Arial"/>
        <family val="2"/>
      </rPr>
      <t xml:space="preserve"> 2020</t>
    </r>
  </si>
  <si>
    <t>Total de becarios SJBDLS atendidos</t>
  </si>
  <si>
    <t>No. de acompañamientos individuales SJBDLS PRESENCIAL</t>
  </si>
  <si>
    <t>No. de acompañamientos individuales SJBDLS NO PRESENCIAL</t>
  </si>
  <si>
    <t>No. total de acompañamientos individuales SJBDLS (presencial y no presencial)</t>
  </si>
  <si>
    <t>Promedio de sesiones de acompañamiento individual SJBDLS Presencial</t>
  </si>
  <si>
    <t>Promedio de sesiones de acompañamiento individual SJBDLS No presencial</t>
  </si>
  <si>
    <t>Promedio de sesiones de Acompañamiento individual SJBDLS (presencial y no presencial)</t>
  </si>
  <si>
    <t>Becarios SJBDLS derivados a DODE</t>
  </si>
  <si>
    <t>COMPARATIVO DE ESTUDIANTES ACOMPAÑAMIENTO SJBDLS GRUPAL Y COMUNITARIA 2020-2023</t>
  </si>
  <si>
    <t>Ago-Dic 2020
Presencial</t>
  </si>
  <si>
    <t>Ago-Dic 2020
Virtual</t>
  </si>
  <si>
    <t xml:space="preserve"> Feb-Jun 2021
Presencial</t>
  </si>
  <si>
    <t xml:space="preserve"> Feb-Jun 2021
Virtual</t>
  </si>
  <si>
    <t>Ago-Dic 2021
Presencial</t>
  </si>
  <si>
    <t>Ago-Dic 2021
Virtual</t>
  </si>
  <si>
    <t xml:space="preserve"> Feb-Jun 2022
Presencial</t>
  </si>
  <si>
    <t xml:space="preserve"> Feb-Jun 2022
Virtual</t>
  </si>
  <si>
    <t>Ago-Dic 2022
Presencial</t>
  </si>
  <si>
    <t>Ago-Dic 2022
Virtual</t>
  </si>
  <si>
    <t xml:space="preserve"> Feb-Jun 2023
Presencial</t>
  </si>
  <si>
    <t xml:space="preserve"> Feb-Jun 2023
Virtual</t>
  </si>
  <si>
    <t>No. de actividades grupales (talleres, grupos)</t>
  </si>
  <si>
    <t xml:space="preserve">No. de becarios participantes en actividades grupales </t>
  </si>
  <si>
    <t>No. de actividades comunitarias (reuniones de bienvenida, inicio y de cierre)</t>
  </si>
  <si>
    <t>No. de becarios participantes en actividades comunitarias</t>
  </si>
  <si>
    <t xml:space="preserve">TOTAL DE  BECARIOS  PARTICIPANTES EN ACTIVIDADES DE ACOMPAÑAMIENTO GRUPALES Y COMUNITARIAS </t>
  </si>
  <si>
    <t>COMPARATIVO DE REUNIONES DE REDES DE APOYO SJBDLS 2020-2023</t>
  </si>
  <si>
    <t>No. de reuniones que promueven redes de apoyo SJBDLS (áreas de apoyo, coordinadores, acompañamiento entre pares, acompañantes SJBDLS)</t>
  </si>
  <si>
    <t>No. de agentes acompañantes capacitados (acompañantes, coordinadores, talleristas)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</si>
</sst>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i/>
      <sz val="11"/>
      <name val="Arial"/>
      <family val="2"/>
    </font>
    <font>
      <b/>
      <sz val="11"/>
      <color theme="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11"/>
      <color rgb="FFFFFFFF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i/>
      <sz val="12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9B1C2A"/>
        <bgColor indexed="64"/>
      </patternFill>
    </fill>
    <fill>
      <patternFill patternType="solid">
        <fgColor rgb="FF9B1C2A"/>
        <bgColor rgb="FF000000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rgb="FFBFBFBF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10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" fillId="4" borderId="1" xfId="0" applyFont="1" applyFill="1" applyBorder="1" applyAlignment="1" applyProtection="1">
      <alignment horizontal="left" vertical="center"/>
      <protection hidden="1"/>
    </xf>
    <xf numFmtId="0" fontId="3" fillId="4" borderId="15" xfId="0" applyFont="1" applyFill="1" applyBorder="1" applyAlignment="1" applyProtection="1">
      <alignment horizontal="center" vertical="center" wrapText="1"/>
      <protection hidden="1"/>
    </xf>
    <xf numFmtId="0" fontId="3" fillId="4" borderId="22" xfId="0" applyFont="1" applyFill="1" applyBorder="1" applyAlignment="1" applyProtection="1">
      <alignment horizontal="center" vertical="center" wrapText="1"/>
      <protection hidden="1"/>
    </xf>
    <xf numFmtId="0" fontId="3" fillId="4" borderId="16" xfId="0" applyFont="1" applyFill="1" applyBorder="1" applyAlignment="1" applyProtection="1">
      <alignment horizontal="center" vertical="center" wrapText="1"/>
      <protection hidden="1"/>
    </xf>
    <xf numFmtId="0" fontId="3" fillId="4" borderId="17" xfId="0" applyFont="1" applyFill="1" applyBorder="1" applyAlignment="1" applyProtection="1">
      <alignment horizontal="center" vertical="center" wrapText="1"/>
      <protection hidden="1"/>
    </xf>
    <xf numFmtId="0" fontId="3" fillId="4" borderId="13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vertical="center" wrapText="1"/>
      <protection hidden="1"/>
    </xf>
    <xf numFmtId="0" fontId="1" fillId="2" borderId="19" xfId="0" applyFont="1" applyFill="1" applyBorder="1" applyAlignment="1" applyProtection="1">
      <alignment horizontal="center" vertical="center"/>
      <protection hidden="1"/>
    </xf>
    <xf numFmtId="0" fontId="1" fillId="2" borderId="33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vertical="center" wrapText="1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9" fillId="3" borderId="1" xfId="0" applyFont="1" applyFill="1" applyBorder="1" applyAlignment="1" applyProtection="1">
      <alignment horizontal="right" vertical="center" wrapText="1"/>
      <protection hidden="1"/>
    </xf>
    <xf numFmtId="0" fontId="9" fillId="3" borderId="13" xfId="0" applyFont="1" applyFill="1" applyBorder="1" applyAlignment="1" applyProtection="1">
      <alignment horizontal="center" vertical="center"/>
      <protection hidden="1"/>
    </xf>
    <xf numFmtId="0" fontId="9" fillId="3" borderId="17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42" xfId="0" applyFont="1" applyFill="1" applyBorder="1" applyAlignment="1" applyProtection="1">
      <alignment horizontal="center" vertical="center"/>
      <protection hidden="1"/>
    </xf>
    <xf numFmtId="0" fontId="2" fillId="0" borderId="37" xfId="0" applyFont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40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right" vertical="center" wrapText="1"/>
      <protection hidden="1"/>
    </xf>
    <xf numFmtId="164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13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17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right" vertical="center" wrapText="1"/>
      <protection hidden="1"/>
    </xf>
    <xf numFmtId="0" fontId="12" fillId="2" borderId="24" xfId="0" applyFont="1" applyFill="1" applyBorder="1" applyAlignment="1" applyProtection="1">
      <alignment vertical="center"/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1" fillId="6" borderId="20" xfId="0" applyFont="1" applyFill="1" applyBorder="1" applyAlignment="1" applyProtection="1">
      <alignment horizontal="center" vertical="center"/>
      <protection hidden="1"/>
    </xf>
    <xf numFmtId="0" fontId="1" fillId="6" borderId="6" xfId="0" applyFont="1" applyFill="1" applyBorder="1" applyAlignment="1" applyProtection="1">
      <alignment horizontal="center" vertical="center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10" fillId="2" borderId="0" xfId="0" applyFont="1" applyFill="1" applyAlignment="1" applyProtection="1">
      <alignment vertical="center"/>
      <protection hidden="1"/>
    </xf>
    <xf numFmtId="0" fontId="4" fillId="2" borderId="0" xfId="0" applyFont="1" applyFill="1" applyProtection="1"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4" fillId="2" borderId="41" xfId="0" applyFont="1" applyFill="1" applyBorder="1" applyProtection="1">
      <protection hidden="1"/>
    </xf>
    <xf numFmtId="0" fontId="3" fillId="4" borderId="14" xfId="0" applyFont="1" applyFill="1" applyBorder="1" applyAlignment="1" applyProtection="1">
      <alignment horizontal="center" vertical="center" wrapText="1"/>
      <protection hidden="1"/>
    </xf>
    <xf numFmtId="0" fontId="3" fillId="4" borderId="9" xfId="0" applyFont="1" applyFill="1" applyBorder="1" applyAlignment="1" applyProtection="1">
      <alignment horizontal="center" vertical="center" wrapText="1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hidden="1"/>
    </xf>
    <xf numFmtId="0" fontId="1" fillId="6" borderId="18" xfId="0" applyFont="1" applyFill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1" fillId="6" borderId="4" xfId="0" applyFont="1" applyFill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  <xf numFmtId="9" fontId="1" fillId="6" borderId="9" xfId="0" applyNumberFormat="1" applyFont="1" applyFill="1" applyBorder="1" applyAlignment="1" applyProtection="1">
      <alignment horizontal="center" vertical="center"/>
      <protection hidden="1"/>
    </xf>
    <xf numFmtId="9" fontId="1" fillId="6" borderId="14" xfId="0" applyNumberFormat="1" applyFont="1" applyFill="1" applyBorder="1" applyAlignment="1" applyProtection="1">
      <alignment horizontal="center" vertical="center"/>
      <protection hidden="1"/>
    </xf>
    <xf numFmtId="0" fontId="1" fillId="6" borderId="5" xfId="0" applyFont="1" applyFill="1" applyBorder="1" applyAlignment="1" applyProtection="1">
      <alignment horizontal="center" vertical="center"/>
      <protection hidden="1"/>
    </xf>
    <xf numFmtId="0" fontId="1" fillId="6" borderId="26" xfId="0" applyFont="1" applyFill="1" applyBorder="1" applyAlignment="1" applyProtection="1">
      <alignment horizontal="center" vertical="center"/>
      <protection hidden="1"/>
    </xf>
    <xf numFmtId="0" fontId="4" fillId="7" borderId="20" xfId="0" applyFont="1" applyFill="1" applyBorder="1" applyAlignment="1" applyProtection="1">
      <alignment horizontal="center" vertical="center" wrapText="1"/>
      <protection hidden="1"/>
    </xf>
    <xf numFmtId="0" fontId="1" fillId="7" borderId="4" xfId="0" applyFont="1" applyFill="1" applyBorder="1" applyAlignment="1" applyProtection="1">
      <alignment horizontal="center" vertical="center"/>
      <protection hidden="1"/>
    </xf>
    <xf numFmtId="0" fontId="4" fillId="7" borderId="6" xfId="0" applyFont="1" applyFill="1" applyBorder="1" applyAlignment="1" applyProtection="1">
      <alignment horizontal="center" vertical="center"/>
      <protection hidden="1"/>
    </xf>
    <xf numFmtId="0" fontId="1" fillId="7" borderId="14" xfId="0" applyFont="1" applyFill="1" applyBorder="1" applyAlignment="1" applyProtection="1">
      <alignment horizontal="center" vertical="center"/>
      <protection hidden="1"/>
    </xf>
    <xf numFmtId="0" fontId="4" fillId="7" borderId="9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1" fillId="13" borderId="8" xfId="0" applyFont="1" applyFill="1" applyBorder="1" applyAlignment="1" applyProtection="1">
      <alignment horizontal="center" vertical="center"/>
      <protection hidden="1"/>
    </xf>
    <xf numFmtId="0" fontId="1" fillId="13" borderId="11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0" fillId="2" borderId="0" xfId="0" applyFill="1" applyProtection="1">
      <protection hidden="1"/>
    </xf>
    <xf numFmtId="0" fontId="13" fillId="2" borderId="0" xfId="0" applyFont="1" applyFill="1" applyProtection="1">
      <protection hidden="1"/>
    </xf>
    <xf numFmtId="0" fontId="1" fillId="5" borderId="0" xfId="0" applyFont="1" applyFill="1" applyProtection="1">
      <protection hidden="1"/>
    </xf>
    <xf numFmtId="0" fontId="11" fillId="17" borderId="23" xfId="0" applyFont="1" applyFill="1" applyBorder="1" applyAlignment="1" applyProtection="1">
      <alignment vertical="center"/>
      <protection hidden="1"/>
    </xf>
    <xf numFmtId="0" fontId="3" fillId="17" borderId="16" xfId="0" applyFont="1" applyFill="1" applyBorder="1" applyAlignment="1" applyProtection="1">
      <alignment horizontal="center" vertical="center" wrapText="1"/>
      <protection hidden="1"/>
    </xf>
    <xf numFmtId="0" fontId="15" fillId="10" borderId="1" xfId="0" applyFont="1" applyFill="1" applyBorder="1" applyAlignment="1" applyProtection="1">
      <alignment vertical="center" wrapText="1"/>
      <protection hidden="1"/>
    </xf>
    <xf numFmtId="0" fontId="15" fillId="10" borderId="15" xfId="0" applyFont="1" applyFill="1" applyBorder="1" applyAlignment="1" applyProtection="1">
      <alignment horizontal="center" vertical="center"/>
      <protection hidden="1"/>
    </xf>
    <xf numFmtId="0" fontId="15" fillId="10" borderId="46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Protection="1">
      <protection hidden="1"/>
    </xf>
    <xf numFmtId="0" fontId="19" fillId="6" borderId="47" xfId="0" applyFont="1" applyFill="1" applyBorder="1" applyAlignment="1" applyProtection="1">
      <alignment wrapText="1"/>
      <protection hidden="1"/>
    </xf>
    <xf numFmtId="0" fontId="19" fillId="6" borderId="2" xfId="0" applyFont="1" applyFill="1" applyBorder="1" applyAlignment="1" applyProtection="1">
      <alignment vertical="center" wrapText="1"/>
      <protection hidden="1"/>
    </xf>
    <xf numFmtId="0" fontId="11" fillId="6" borderId="21" xfId="0" applyFont="1" applyFill="1" applyBorder="1" applyAlignment="1" applyProtection="1">
      <alignment horizontal="center" vertical="center"/>
      <protection hidden="1"/>
    </xf>
    <xf numFmtId="0" fontId="11" fillId="6" borderId="50" xfId="0" applyFont="1" applyFill="1" applyBorder="1" applyAlignment="1" applyProtection="1">
      <alignment horizontal="center" vertical="center"/>
      <protection hidden="1"/>
    </xf>
    <xf numFmtId="0" fontId="12" fillId="10" borderId="3" xfId="0" applyFont="1" applyFill="1" applyBorder="1" applyAlignment="1" applyProtection="1">
      <alignment vertical="top" wrapText="1"/>
      <protection hidden="1"/>
    </xf>
    <xf numFmtId="0" fontId="15" fillId="10" borderId="7" xfId="0" applyFont="1" applyFill="1" applyBorder="1" applyAlignment="1" applyProtection="1">
      <alignment horizontal="center" vertical="center"/>
      <protection hidden="1"/>
    </xf>
    <xf numFmtId="0" fontId="15" fillId="10" borderId="52" xfId="0" applyFont="1" applyFill="1" applyBorder="1" applyAlignment="1" applyProtection="1">
      <alignment horizontal="center" vertical="center"/>
      <protection hidden="1"/>
    </xf>
    <xf numFmtId="0" fontId="11" fillId="14" borderId="50" xfId="0" applyFont="1" applyFill="1" applyBorder="1" applyAlignment="1" applyProtection="1">
      <alignment horizontal="center" vertical="center"/>
      <protection hidden="1"/>
    </xf>
    <xf numFmtId="0" fontId="12" fillId="10" borderId="12" xfId="0" applyFont="1" applyFill="1" applyBorder="1" applyAlignment="1" applyProtection="1">
      <alignment vertical="center" wrapText="1"/>
      <protection hidden="1"/>
    </xf>
    <xf numFmtId="0" fontId="15" fillId="6" borderId="1" xfId="0" applyFont="1" applyFill="1" applyBorder="1" applyAlignment="1" applyProtection="1">
      <alignment vertical="center" wrapText="1"/>
      <protection hidden="1"/>
    </xf>
    <xf numFmtId="0" fontId="15" fillId="6" borderId="15" xfId="0" applyFont="1" applyFill="1" applyBorder="1" applyAlignment="1" applyProtection="1">
      <alignment horizontal="center" vertical="center"/>
      <protection hidden="1"/>
    </xf>
    <xf numFmtId="0" fontId="15" fillId="6" borderId="46" xfId="0" applyFont="1" applyFill="1" applyBorder="1" applyAlignment="1" applyProtection="1">
      <alignment horizontal="center" vertical="center"/>
      <protection hidden="1"/>
    </xf>
    <xf numFmtId="0" fontId="15" fillId="6" borderId="0" xfId="0" applyFont="1" applyFill="1" applyAlignment="1" applyProtection="1">
      <alignment wrapText="1"/>
      <protection hidden="1"/>
    </xf>
    <xf numFmtId="0" fontId="15" fillId="6" borderId="0" xfId="0" applyFont="1" applyFill="1" applyProtection="1">
      <protection hidden="1"/>
    </xf>
    <xf numFmtId="0" fontId="18" fillId="2" borderId="0" xfId="0" applyFont="1" applyFill="1" applyProtection="1">
      <protection hidden="1"/>
    </xf>
    <xf numFmtId="0" fontId="1" fillId="9" borderId="23" xfId="0" applyFont="1" applyFill="1" applyBorder="1" applyAlignment="1" applyProtection="1">
      <alignment vertical="center"/>
      <protection hidden="1"/>
    </xf>
    <xf numFmtId="0" fontId="3" fillId="9" borderId="15" xfId="0" applyFont="1" applyFill="1" applyBorder="1" applyAlignment="1" applyProtection="1">
      <alignment horizontal="center" vertical="center" wrapText="1"/>
      <protection hidden="1"/>
    </xf>
    <xf numFmtId="0" fontId="3" fillId="9" borderId="16" xfId="0" applyFont="1" applyFill="1" applyBorder="1" applyAlignment="1" applyProtection="1">
      <alignment horizontal="center" vertical="center" wrapText="1"/>
      <protection hidden="1"/>
    </xf>
    <xf numFmtId="0" fontId="3" fillId="9" borderId="13" xfId="0" applyFont="1" applyFill="1" applyBorder="1" applyAlignment="1" applyProtection="1">
      <alignment horizontal="center" vertical="center" wrapText="1"/>
      <protection hidden="1"/>
    </xf>
    <xf numFmtId="0" fontId="3" fillId="9" borderId="17" xfId="0" applyFont="1" applyFill="1" applyBorder="1" applyAlignment="1" applyProtection="1">
      <alignment horizontal="center" vertical="center" wrapText="1"/>
      <protection hidden="1"/>
    </xf>
    <xf numFmtId="0" fontId="20" fillId="6" borderId="47" xfId="0" applyFont="1" applyFill="1" applyBorder="1" applyAlignment="1" applyProtection="1">
      <alignment vertical="center" wrapText="1"/>
      <protection hidden="1"/>
    </xf>
    <xf numFmtId="0" fontId="20" fillId="6" borderId="3" xfId="0" applyFont="1" applyFill="1" applyBorder="1" applyAlignment="1" applyProtection="1">
      <alignment vertical="center" wrapText="1"/>
      <protection hidden="1"/>
    </xf>
    <xf numFmtId="0" fontId="20" fillId="6" borderId="7" xfId="0" applyFont="1" applyFill="1" applyBorder="1" applyAlignment="1" applyProtection="1">
      <alignment horizontal="center" vertical="center"/>
      <protection hidden="1"/>
    </xf>
    <xf numFmtId="0" fontId="20" fillId="6" borderId="6" xfId="0" applyFont="1" applyFill="1" applyBorder="1" applyAlignment="1" applyProtection="1">
      <alignment horizontal="center" vertical="center"/>
      <protection hidden="1"/>
    </xf>
    <xf numFmtId="0" fontId="20" fillId="0" borderId="6" xfId="0" applyFont="1" applyBorder="1" applyAlignment="1" applyProtection="1">
      <alignment horizontal="center" vertical="center"/>
      <protection hidden="1"/>
    </xf>
    <xf numFmtId="0" fontId="20" fillId="6" borderId="2" xfId="0" applyFont="1" applyFill="1" applyBorder="1" applyAlignment="1" applyProtection="1">
      <alignment vertical="center" wrapText="1"/>
      <protection hidden="1"/>
    </xf>
    <xf numFmtId="0" fontId="20" fillId="6" borderId="12" xfId="0" applyFont="1" applyFill="1" applyBorder="1" applyAlignment="1" applyProtection="1">
      <alignment vertical="center" wrapText="1"/>
      <protection hidden="1"/>
    </xf>
    <xf numFmtId="0" fontId="20" fillId="6" borderId="30" xfId="0" applyFont="1" applyFill="1" applyBorder="1" applyAlignment="1" applyProtection="1">
      <alignment horizontal="center" vertical="center"/>
      <protection hidden="1"/>
    </xf>
    <xf numFmtId="0" fontId="20" fillId="0" borderId="30" xfId="0" applyFont="1" applyBorder="1" applyAlignment="1" applyProtection="1">
      <alignment horizontal="center" vertical="center"/>
      <protection hidden="1"/>
    </xf>
    <xf numFmtId="0" fontId="21" fillId="10" borderId="16" xfId="0" applyFont="1" applyFill="1" applyBorder="1" applyAlignment="1" applyProtection="1">
      <alignment horizontal="center" vertical="center"/>
      <protection hidden="1"/>
    </xf>
    <xf numFmtId="0" fontId="21" fillId="10" borderId="17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wrapText="1"/>
      <protection hidden="1"/>
    </xf>
    <xf numFmtId="0" fontId="20" fillId="7" borderId="10" xfId="0" quotePrefix="1" applyFont="1" applyFill="1" applyBorder="1" applyAlignment="1" applyProtection="1">
      <alignment horizontal="center" vertical="center"/>
      <protection hidden="1"/>
    </xf>
    <xf numFmtId="0" fontId="20" fillId="7" borderId="9" xfId="0" quotePrefix="1" applyFont="1" applyFill="1" applyBorder="1" applyAlignment="1" applyProtection="1">
      <alignment horizontal="center" vertical="center"/>
      <protection hidden="1"/>
    </xf>
    <xf numFmtId="0" fontId="20" fillId="6" borderId="9" xfId="0" applyFont="1" applyFill="1" applyBorder="1" applyAlignment="1" applyProtection="1">
      <alignment horizontal="center" vertical="center"/>
      <protection hidden="1"/>
    </xf>
    <xf numFmtId="0" fontId="20" fillId="0" borderId="9" xfId="0" applyFont="1" applyBorder="1" applyAlignment="1" applyProtection="1">
      <alignment horizontal="center" vertical="center"/>
      <protection hidden="1"/>
    </xf>
    <xf numFmtId="0" fontId="20" fillId="0" borderId="14" xfId="0" applyFont="1" applyBorder="1" applyAlignment="1" applyProtection="1">
      <alignment horizontal="center" vertical="center"/>
      <protection hidden="1"/>
    </xf>
    <xf numFmtId="0" fontId="2" fillId="0" borderId="42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1" fillId="2" borderId="47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41" xfId="0" applyFont="1" applyFill="1" applyBorder="1" applyAlignment="1" applyProtection="1">
      <alignment horizontal="center" vertical="center"/>
      <protection hidden="1"/>
    </xf>
    <xf numFmtId="0" fontId="1" fillId="2" borderId="54" xfId="0" applyFont="1" applyFill="1" applyBorder="1" applyAlignment="1" applyProtection="1">
      <alignment horizontal="center" vertical="center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3" fillId="4" borderId="54" xfId="0" applyFont="1" applyFill="1" applyBorder="1" applyAlignment="1" applyProtection="1">
      <alignment horizontal="center" vertical="center" wrapText="1"/>
      <protection hidden="1"/>
    </xf>
    <xf numFmtId="2" fontId="1" fillId="6" borderId="4" xfId="0" applyNumberFormat="1" applyFont="1" applyFill="1" applyBorder="1" applyAlignment="1" applyProtection="1">
      <alignment horizontal="center" vertical="center"/>
      <protection hidden="1"/>
    </xf>
    <xf numFmtId="0" fontId="1" fillId="12" borderId="6" xfId="0" applyFont="1" applyFill="1" applyBorder="1" applyAlignment="1" applyProtection="1">
      <alignment horizontal="center" vertical="center"/>
      <protection hidden="1"/>
    </xf>
    <xf numFmtId="0" fontId="1" fillId="13" borderId="6" xfId="0" applyFont="1" applyFill="1" applyBorder="1" applyAlignment="1" applyProtection="1">
      <alignment horizontal="center" vertical="center"/>
      <protection hidden="1"/>
    </xf>
    <xf numFmtId="0" fontId="1" fillId="6" borderId="3" xfId="0" applyFont="1" applyFill="1" applyBorder="1" applyAlignment="1" applyProtection="1">
      <alignment horizontal="center" vertical="center"/>
      <protection hidden="1"/>
    </xf>
    <xf numFmtId="0" fontId="1" fillId="6" borderId="54" xfId="0" applyFont="1" applyFill="1" applyBorder="1" applyAlignment="1" applyProtection="1">
      <alignment horizontal="center" vertical="center"/>
      <protection hidden="1"/>
    </xf>
    <xf numFmtId="0" fontId="1" fillId="8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13" borderId="9" xfId="0" applyFont="1" applyFill="1" applyBorder="1" applyAlignment="1" applyProtection="1">
      <alignment horizontal="center" vertical="center"/>
      <protection hidden="1"/>
    </xf>
    <xf numFmtId="0" fontId="1" fillId="8" borderId="21" xfId="0" applyFont="1" applyFill="1" applyBorder="1" applyAlignment="1" applyProtection="1">
      <alignment horizontal="center" vertical="center"/>
      <protection hidden="1"/>
    </xf>
    <xf numFmtId="0" fontId="1" fillId="12" borderId="33" xfId="0" applyFont="1" applyFill="1" applyBorder="1" applyAlignment="1" applyProtection="1">
      <alignment horizontal="center" vertical="center"/>
      <protection hidden="1"/>
    </xf>
    <xf numFmtId="0" fontId="1" fillId="2" borderId="43" xfId="0" applyFont="1" applyFill="1" applyBorder="1" applyAlignment="1" applyProtection="1">
      <alignment horizontal="center" vertical="center"/>
      <protection hidden="1"/>
    </xf>
    <xf numFmtId="0" fontId="1" fillId="7" borderId="5" xfId="0" applyFont="1" applyFill="1" applyBorder="1" applyAlignment="1" applyProtection="1">
      <alignment horizontal="center" vertical="center" wrapText="1"/>
      <protection hidden="1"/>
    </xf>
    <xf numFmtId="0" fontId="1" fillId="6" borderId="5" xfId="0" applyFont="1" applyFill="1" applyBorder="1" applyAlignment="1" applyProtection="1">
      <alignment horizontal="center" vertical="center" wrapText="1"/>
      <protection hidden="1"/>
    </xf>
    <xf numFmtId="0" fontId="4" fillId="11" borderId="5" xfId="0" applyFont="1" applyFill="1" applyBorder="1" applyAlignment="1" applyProtection="1">
      <alignment horizontal="center" vertical="center" wrapText="1"/>
      <protection hidden="1"/>
    </xf>
    <xf numFmtId="0" fontId="4" fillId="11" borderId="4" xfId="0" applyFont="1" applyFill="1" applyBorder="1" applyAlignment="1" applyProtection="1">
      <alignment horizontal="center" vertical="center"/>
      <protection hidden="1"/>
    </xf>
    <xf numFmtId="0" fontId="4" fillId="11" borderId="14" xfId="0" applyFont="1" applyFill="1" applyBorder="1" applyAlignment="1" applyProtection="1">
      <alignment horizontal="center" vertical="center"/>
      <protection hidden="1"/>
    </xf>
    <xf numFmtId="0" fontId="1" fillId="0" borderId="47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6" borderId="47" xfId="0" applyFont="1" applyFill="1" applyBorder="1" applyAlignment="1" applyProtection="1">
      <alignment horizontal="center" vertical="center"/>
      <protection hidden="1"/>
    </xf>
    <xf numFmtId="0" fontId="4" fillId="7" borderId="47" xfId="0" applyFont="1" applyFill="1" applyBorder="1" applyAlignment="1" applyProtection="1">
      <alignment horizontal="center" vertical="center" wrapText="1"/>
      <protection hidden="1"/>
    </xf>
    <xf numFmtId="0" fontId="4" fillId="7" borderId="3" xfId="0" applyFont="1" applyFill="1" applyBorder="1" applyAlignment="1" applyProtection="1">
      <alignment horizontal="center" vertical="center"/>
      <protection hidden="1"/>
    </xf>
    <xf numFmtId="0" fontId="4" fillId="7" borderId="54" xfId="0" applyFont="1" applyFill="1" applyBorder="1" applyAlignment="1" applyProtection="1">
      <alignment horizontal="center" vertical="center"/>
      <protection hidden="1"/>
    </xf>
    <xf numFmtId="0" fontId="1" fillId="7" borderId="47" xfId="0" applyFont="1" applyFill="1" applyBorder="1" applyAlignment="1" applyProtection="1">
      <alignment horizontal="center" vertical="center" wrapText="1"/>
      <protection hidden="1"/>
    </xf>
    <xf numFmtId="0" fontId="1" fillId="7" borderId="3" xfId="0" applyFont="1" applyFill="1" applyBorder="1" applyAlignment="1" applyProtection="1">
      <alignment horizontal="center" vertical="center"/>
      <protection hidden="1"/>
    </xf>
    <xf numFmtId="0" fontId="1" fillId="7" borderId="54" xfId="0" applyFont="1" applyFill="1" applyBorder="1" applyAlignment="1" applyProtection="1">
      <alignment horizontal="center" vertical="center"/>
      <protection hidden="1"/>
    </xf>
    <xf numFmtId="0" fontId="11" fillId="6" borderId="55" xfId="0" applyFont="1" applyFill="1" applyBorder="1" applyAlignment="1" applyProtection="1">
      <alignment horizontal="center" vertical="center"/>
      <protection hidden="1"/>
    </xf>
    <xf numFmtId="0" fontId="15" fillId="10" borderId="38" xfId="0" applyFont="1" applyFill="1" applyBorder="1" applyAlignment="1" applyProtection="1">
      <alignment horizontal="center" vertical="center"/>
      <protection hidden="1"/>
    </xf>
    <xf numFmtId="0" fontId="15" fillId="6" borderId="31" xfId="0" applyFont="1" applyFill="1" applyBorder="1" applyAlignment="1" applyProtection="1">
      <alignment horizontal="center" vertical="center"/>
      <protection hidden="1"/>
    </xf>
    <xf numFmtId="0" fontId="15" fillId="10" borderId="6" xfId="0" applyFont="1" applyFill="1" applyBorder="1" applyAlignment="1" applyProtection="1">
      <alignment horizontal="center" vertical="center"/>
      <protection hidden="1"/>
    </xf>
    <xf numFmtId="0" fontId="3" fillId="17" borderId="15" xfId="0" applyFont="1" applyFill="1" applyBorder="1" applyAlignment="1" applyProtection="1">
      <alignment horizontal="center" vertical="center" wrapText="1"/>
      <protection hidden="1"/>
    </xf>
    <xf numFmtId="0" fontId="11" fillId="17" borderId="46" xfId="0" applyFont="1" applyFill="1" applyBorder="1" applyAlignment="1" applyProtection="1">
      <alignment horizontal="center" vertical="center" wrapText="1"/>
      <protection hidden="1"/>
    </xf>
    <xf numFmtId="0" fontId="3" fillId="17" borderId="31" xfId="0" applyFont="1" applyFill="1" applyBorder="1" applyAlignment="1" applyProtection="1">
      <alignment horizontal="center" vertical="center" wrapText="1"/>
      <protection hidden="1"/>
    </xf>
    <xf numFmtId="0" fontId="11" fillId="17" borderId="16" xfId="0" applyFont="1" applyFill="1" applyBorder="1" applyAlignment="1" applyProtection="1">
      <alignment horizontal="center" vertical="center" wrapText="1"/>
      <protection hidden="1"/>
    </xf>
    <xf numFmtId="0" fontId="11" fillId="17" borderId="17" xfId="0" applyFont="1" applyFill="1" applyBorder="1" applyAlignment="1" applyProtection="1">
      <alignment horizontal="center" vertical="center" wrapText="1"/>
      <protection hidden="1"/>
    </xf>
    <xf numFmtId="0" fontId="15" fillId="10" borderId="31" xfId="0" applyFont="1" applyFill="1" applyBorder="1" applyAlignment="1" applyProtection="1">
      <alignment horizontal="center" vertical="center"/>
      <protection hidden="1"/>
    </xf>
    <xf numFmtId="0" fontId="11" fillId="6" borderId="8" xfId="0" applyFont="1" applyFill="1" applyBorder="1" applyAlignment="1" applyProtection="1">
      <alignment horizontal="center" vertical="center"/>
      <protection hidden="1"/>
    </xf>
    <xf numFmtId="0" fontId="15" fillId="10" borderId="8" xfId="0" applyFont="1" applyFill="1" applyBorder="1" applyAlignment="1" applyProtection="1">
      <alignment horizontal="center" vertical="center"/>
      <protection hidden="1"/>
    </xf>
    <xf numFmtId="0" fontId="11" fillId="6" borderId="33" xfId="0" applyFont="1" applyFill="1" applyBorder="1" applyAlignment="1" applyProtection="1">
      <alignment horizontal="center" vertical="center"/>
      <protection hidden="1"/>
    </xf>
    <xf numFmtId="0" fontId="11" fillId="6" borderId="43" xfId="0" applyFont="1" applyFill="1" applyBorder="1" applyAlignment="1" applyProtection="1">
      <alignment horizontal="center" vertical="center"/>
      <protection hidden="1"/>
    </xf>
    <xf numFmtId="0" fontId="15" fillId="10" borderId="16" xfId="0" applyFont="1" applyFill="1" applyBorder="1" applyAlignment="1" applyProtection="1">
      <alignment horizontal="center" vertical="center"/>
      <protection hidden="1"/>
    </xf>
    <xf numFmtId="0" fontId="15" fillId="10" borderId="17" xfId="0" applyFont="1" applyFill="1" applyBorder="1" applyAlignment="1" applyProtection="1">
      <alignment horizontal="center" vertical="center"/>
      <protection hidden="1"/>
    </xf>
    <xf numFmtId="0" fontId="17" fillId="10" borderId="58" xfId="0" applyFont="1" applyFill="1" applyBorder="1" applyAlignment="1" applyProtection="1">
      <alignment horizontal="center" vertical="center"/>
      <protection hidden="1"/>
    </xf>
    <xf numFmtId="0" fontId="15" fillId="6" borderId="16" xfId="0" applyFont="1" applyFill="1" applyBorder="1" applyAlignment="1" applyProtection="1">
      <alignment horizontal="center" vertical="center"/>
      <protection hidden="1"/>
    </xf>
    <xf numFmtId="0" fontId="15" fillId="6" borderId="17" xfId="0" applyFont="1" applyFill="1" applyBorder="1" applyAlignment="1" applyProtection="1">
      <alignment horizontal="center" vertical="center"/>
      <protection hidden="1"/>
    </xf>
    <xf numFmtId="0" fontId="11" fillId="14" borderId="55" xfId="0" applyFont="1" applyFill="1" applyBorder="1" applyAlignment="1" applyProtection="1">
      <alignment horizontal="center" vertical="center"/>
      <protection hidden="1"/>
    </xf>
    <xf numFmtId="0" fontId="11" fillId="17" borderId="15" xfId="0" applyFont="1" applyFill="1" applyBorder="1" applyAlignment="1" applyProtection="1">
      <alignment horizontal="center" vertical="center" wrapText="1"/>
      <protection hidden="1"/>
    </xf>
    <xf numFmtId="0" fontId="11" fillId="14" borderId="21" xfId="0" applyFont="1" applyFill="1" applyBorder="1" applyAlignment="1" applyProtection="1">
      <alignment horizontal="center" vertical="center"/>
      <protection hidden="1"/>
    </xf>
    <xf numFmtId="0" fontId="20" fillId="6" borderId="19" xfId="0" applyFont="1" applyFill="1" applyBorder="1" applyAlignment="1" applyProtection="1">
      <alignment horizontal="center" vertical="center"/>
      <protection hidden="1"/>
    </xf>
    <xf numFmtId="0" fontId="20" fillId="6" borderId="20" xfId="0" applyFont="1" applyFill="1" applyBorder="1" applyAlignment="1" applyProtection="1">
      <alignment horizontal="center" vertical="center"/>
      <protection hidden="1"/>
    </xf>
    <xf numFmtId="0" fontId="20" fillId="0" borderId="20" xfId="0" applyFont="1" applyBorder="1" applyAlignment="1" applyProtection="1">
      <alignment horizontal="center" vertical="center"/>
      <protection hidden="1"/>
    </xf>
    <xf numFmtId="0" fontId="20" fillId="0" borderId="4" xfId="0" applyFont="1" applyBorder="1" applyAlignment="1" applyProtection="1">
      <alignment horizontal="center" vertical="center"/>
      <protection hidden="1"/>
    </xf>
    <xf numFmtId="0" fontId="20" fillId="0" borderId="34" xfId="0" applyFont="1" applyBorder="1" applyAlignment="1" applyProtection="1">
      <alignment horizontal="center" vertical="center"/>
      <protection hidden="1"/>
    </xf>
    <xf numFmtId="0" fontId="21" fillId="10" borderId="13" xfId="0" applyFont="1" applyFill="1" applyBorder="1" applyAlignment="1" applyProtection="1">
      <alignment horizontal="center" vertical="center"/>
      <protection hidden="1"/>
    </xf>
    <xf numFmtId="0" fontId="21" fillId="10" borderId="15" xfId="0" applyFont="1" applyFill="1" applyBorder="1" applyAlignment="1" applyProtection="1">
      <alignment horizontal="center" vertical="center"/>
      <protection hidden="1"/>
    </xf>
    <xf numFmtId="0" fontId="20" fillId="0" borderId="5" xfId="0" applyFont="1" applyBorder="1" applyAlignment="1" applyProtection="1">
      <alignment horizontal="center" vertical="center"/>
      <protection hidden="1"/>
    </xf>
    <xf numFmtId="0" fontId="2" fillId="0" borderId="36" xfId="0" applyFont="1" applyBorder="1" applyAlignment="1" applyProtection="1">
      <alignment horizontal="center" vertical="center"/>
      <protection hidden="1"/>
    </xf>
    <xf numFmtId="0" fontId="20" fillId="6" borderId="41" xfId="0" applyFont="1" applyFill="1" applyBorder="1" applyAlignment="1" applyProtection="1">
      <alignment vertical="center" wrapText="1"/>
      <protection hidden="1"/>
    </xf>
    <xf numFmtId="0" fontId="20" fillId="6" borderId="29" xfId="0" applyFont="1" applyFill="1" applyBorder="1" applyAlignment="1" applyProtection="1">
      <alignment horizontal="center" vertical="center"/>
      <protection hidden="1"/>
    </xf>
    <xf numFmtId="0" fontId="12" fillId="10" borderId="1" xfId="0" applyFont="1" applyFill="1" applyBorder="1" applyAlignment="1" applyProtection="1">
      <alignment vertical="center" wrapText="1"/>
      <protection hidden="1"/>
    </xf>
    <xf numFmtId="0" fontId="1" fillId="0" borderId="33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2" fontId="1" fillId="0" borderId="6" xfId="0" applyNumberFormat="1" applyFont="1" applyBorder="1" applyAlignment="1" applyProtection="1">
      <alignment horizontal="center" vertical="center"/>
      <protection hidden="1"/>
    </xf>
    <xf numFmtId="9" fontId="1" fillId="0" borderId="9" xfId="0" applyNumberFormat="1" applyFont="1" applyBorder="1" applyAlignment="1" applyProtection="1">
      <alignment horizontal="center" vertical="center"/>
      <protection hidden="1"/>
    </xf>
    <xf numFmtId="0" fontId="22" fillId="0" borderId="6" xfId="0" applyFont="1" applyBorder="1" applyAlignment="1" applyProtection="1">
      <alignment horizontal="center" vertical="center"/>
      <protection hidden="1"/>
    </xf>
    <xf numFmtId="9" fontId="22" fillId="0" borderId="9" xfId="0" applyNumberFormat="1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2" fontId="17" fillId="10" borderId="45" xfId="0" applyNumberFormat="1" applyFont="1" applyFill="1" applyBorder="1" applyAlignment="1" applyProtection="1">
      <alignment horizontal="center" vertical="center"/>
      <protection hidden="1"/>
    </xf>
    <xf numFmtId="2" fontId="17" fillId="10" borderId="36" xfId="0" applyNumberFormat="1" applyFont="1" applyFill="1" applyBorder="1" applyAlignment="1" applyProtection="1">
      <alignment horizontal="center" vertical="center"/>
      <protection hidden="1"/>
    </xf>
    <xf numFmtId="2" fontId="17" fillId="10" borderId="0" xfId="0" applyNumberFormat="1" applyFont="1" applyFill="1" applyAlignment="1" applyProtection="1">
      <alignment horizontal="center" vertical="center"/>
      <protection hidden="1"/>
    </xf>
    <xf numFmtId="164" fontId="11" fillId="6" borderId="55" xfId="0" applyNumberFormat="1" applyFont="1" applyFill="1" applyBorder="1" applyAlignment="1" applyProtection="1">
      <alignment horizontal="center" vertical="center"/>
      <protection hidden="1"/>
    </xf>
    <xf numFmtId="164" fontId="11" fillId="6" borderId="50" xfId="0" applyNumberFormat="1" applyFont="1" applyFill="1" applyBorder="1" applyAlignment="1" applyProtection="1">
      <alignment horizontal="center" vertical="center"/>
      <protection hidden="1"/>
    </xf>
    <xf numFmtId="164" fontId="17" fillId="10" borderId="45" xfId="0" applyNumberFormat="1" applyFont="1" applyFill="1" applyBorder="1" applyAlignment="1" applyProtection="1">
      <alignment horizontal="center" vertical="center"/>
      <protection hidden="1"/>
    </xf>
    <xf numFmtId="164" fontId="17" fillId="10" borderId="36" xfId="0" applyNumberFormat="1" applyFont="1" applyFill="1" applyBorder="1" applyAlignment="1" applyProtection="1">
      <alignment horizontal="center" vertical="center"/>
      <protection hidden="1"/>
    </xf>
    <xf numFmtId="0" fontId="1" fillId="2" borderId="59" xfId="0" applyFont="1" applyFill="1" applyBorder="1" applyAlignment="1" applyProtection="1">
      <alignment vertical="center" wrapText="1"/>
      <protection hidden="1"/>
    </xf>
    <xf numFmtId="0" fontId="1" fillId="2" borderId="60" xfId="0" applyFont="1" applyFill="1" applyBorder="1" applyAlignment="1" applyProtection="1">
      <alignment vertical="center" wrapText="1"/>
      <protection hidden="1"/>
    </xf>
    <xf numFmtId="0" fontId="1" fillId="2" borderId="57" xfId="0" applyFont="1" applyFill="1" applyBorder="1" applyAlignment="1" applyProtection="1">
      <alignment vertical="center" wrapText="1"/>
      <protection hidden="1"/>
    </xf>
    <xf numFmtId="0" fontId="1" fillId="18" borderId="20" xfId="0" applyFont="1" applyFill="1" applyBorder="1" applyAlignment="1" applyProtection="1">
      <alignment horizontal="center" vertical="center" wrapText="1"/>
      <protection hidden="1"/>
    </xf>
    <xf numFmtId="0" fontId="1" fillId="18" borderId="6" xfId="0" applyFont="1" applyFill="1" applyBorder="1" applyAlignment="1" applyProtection="1">
      <alignment horizontal="center" vertical="center"/>
      <protection hidden="1"/>
    </xf>
    <xf numFmtId="9" fontId="1" fillId="18" borderId="9" xfId="0" applyNumberFormat="1" applyFont="1" applyFill="1" applyBorder="1" applyAlignment="1" applyProtection="1">
      <alignment horizontal="center" vertical="center"/>
      <protection hidden="1"/>
    </xf>
    <xf numFmtId="0" fontId="4" fillId="18" borderId="20" xfId="0" applyFont="1" applyFill="1" applyBorder="1" applyAlignment="1" applyProtection="1">
      <alignment horizontal="center" vertical="center" wrapText="1"/>
      <protection hidden="1"/>
    </xf>
    <xf numFmtId="0" fontId="4" fillId="18" borderId="6" xfId="0" applyFont="1" applyFill="1" applyBorder="1" applyAlignment="1" applyProtection="1">
      <alignment horizontal="center" vertical="center"/>
      <protection hidden="1"/>
    </xf>
    <xf numFmtId="0" fontId="4" fillId="18" borderId="9" xfId="0" applyFont="1" applyFill="1" applyBorder="1" applyAlignment="1" applyProtection="1">
      <alignment horizontal="center" vertical="center"/>
      <protection hidden="1"/>
    </xf>
    <xf numFmtId="0" fontId="1" fillId="6" borderId="62" xfId="0" applyFont="1" applyFill="1" applyBorder="1" applyAlignment="1" applyProtection="1">
      <alignment horizontal="center" vertical="center"/>
      <protection hidden="1"/>
    </xf>
    <xf numFmtId="0" fontId="11" fillId="6" borderId="20" xfId="0" applyFont="1" applyFill="1" applyBorder="1" applyAlignment="1" applyProtection="1">
      <alignment horizontal="center" vertical="center"/>
      <protection hidden="1"/>
    </xf>
    <xf numFmtId="0" fontId="2" fillId="0" borderId="41" xfId="0" applyFont="1" applyBorder="1" applyAlignment="1" applyProtection="1">
      <alignment horizontal="center" vertical="center"/>
      <protection hidden="1"/>
    </xf>
    <xf numFmtId="164" fontId="2" fillId="0" borderId="13" xfId="0" applyNumberFormat="1" applyFont="1" applyBorder="1" applyAlignment="1" applyProtection="1">
      <alignment horizontal="center" vertical="center" wrapText="1"/>
      <protection hidden="1"/>
    </xf>
    <xf numFmtId="164" fontId="2" fillId="0" borderId="17" xfId="0" applyNumberFormat="1" applyFont="1" applyBorder="1" applyAlignment="1" applyProtection="1">
      <alignment horizontal="center" vertical="center" wrapText="1"/>
      <protection hidden="1"/>
    </xf>
    <xf numFmtId="164" fontId="2" fillId="0" borderId="15" xfId="0" applyNumberFormat="1" applyFont="1" applyBorder="1" applyAlignment="1" applyProtection="1">
      <alignment horizontal="center" vertical="center" wrapText="1"/>
      <protection hidden="1"/>
    </xf>
    <xf numFmtId="164" fontId="2" fillId="0" borderId="16" xfId="0" applyNumberFormat="1" applyFont="1" applyBorder="1" applyAlignment="1" applyProtection="1">
      <alignment horizontal="center" vertical="center" wrapText="1"/>
      <protection hidden="1"/>
    </xf>
    <xf numFmtId="164" fontId="2" fillId="0" borderId="1" xfId="0" applyNumberFormat="1" applyFont="1" applyBorder="1" applyAlignment="1" applyProtection="1">
      <alignment horizontal="center" vertical="center" wrapText="1"/>
      <protection hidden="1"/>
    </xf>
    <xf numFmtId="0" fontId="1" fillId="0" borderId="54" xfId="0" applyFont="1" applyBorder="1" applyAlignment="1" applyProtection="1">
      <alignment horizontal="center" vertical="center"/>
      <protection hidden="1"/>
    </xf>
    <xf numFmtId="2" fontId="1" fillId="6" borderId="6" xfId="0" applyNumberFormat="1" applyFont="1" applyFill="1" applyBorder="1" applyAlignment="1" applyProtection="1">
      <alignment horizontal="center" vertical="center"/>
      <protection hidden="1"/>
    </xf>
    <xf numFmtId="0" fontId="1" fillId="2" borderId="20" xfId="0" applyFont="1" applyFill="1" applyBorder="1" applyAlignment="1" applyProtection="1">
      <alignment horizontal="center" vertical="center"/>
      <protection hidden="1"/>
    </xf>
    <xf numFmtId="0" fontId="1" fillId="2" borderId="63" xfId="0" applyFont="1" applyFill="1" applyBorder="1" applyAlignment="1" applyProtection="1">
      <alignment horizontal="center" vertical="center"/>
      <protection hidden="1"/>
    </xf>
    <xf numFmtId="0" fontId="1" fillId="0" borderId="63" xfId="0" applyFont="1" applyBorder="1" applyAlignment="1" applyProtection="1">
      <alignment horizontal="center" vertical="center"/>
      <protection hidden="1"/>
    </xf>
    <xf numFmtId="0" fontId="23" fillId="0" borderId="61" xfId="0" applyFont="1" applyBorder="1" applyAlignment="1" applyProtection="1">
      <alignment horizontal="center" vertical="center"/>
      <protection hidden="1"/>
    </xf>
    <xf numFmtId="2" fontId="17" fillId="10" borderId="64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9" fillId="3" borderId="1" xfId="0" applyFont="1" applyFill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2" borderId="37" xfId="0" applyFont="1" applyFill="1" applyBorder="1" applyAlignment="1" applyProtection="1">
      <alignment horizontal="center" vertical="center"/>
      <protection hidden="1"/>
    </xf>
    <xf numFmtId="0" fontId="21" fillId="0" borderId="8" xfId="0" applyFont="1" applyBorder="1" applyAlignment="1" applyProtection="1">
      <alignment horizontal="center" vertical="center"/>
      <protection hidden="1"/>
    </xf>
    <xf numFmtId="0" fontId="1" fillId="0" borderId="62" xfId="0" applyFont="1" applyBorder="1" applyAlignment="1" applyProtection="1">
      <alignment horizontal="center" vertical="center"/>
      <protection hidden="1"/>
    </xf>
    <xf numFmtId="0" fontId="1" fillId="18" borderId="26" xfId="0" applyFont="1" applyFill="1" applyBorder="1" applyAlignment="1" applyProtection="1">
      <alignment horizontal="center" vertical="center" wrapText="1"/>
      <protection hidden="1"/>
    </xf>
    <xf numFmtId="0" fontId="1" fillId="18" borderId="8" xfId="0" applyFont="1" applyFill="1" applyBorder="1" applyAlignment="1" applyProtection="1">
      <alignment horizontal="center" vertical="center"/>
      <protection hidden="1"/>
    </xf>
    <xf numFmtId="9" fontId="1" fillId="18" borderId="11" xfId="0" applyNumberFormat="1" applyFont="1" applyFill="1" applyBorder="1" applyAlignment="1" applyProtection="1">
      <alignment horizontal="center" vertical="center"/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hidden="1"/>
    </xf>
    <xf numFmtId="0" fontId="3" fillId="4" borderId="65" xfId="0" applyFont="1" applyFill="1" applyBorder="1" applyAlignment="1" applyProtection="1">
      <alignment horizontal="center" vertical="center" wrapText="1"/>
      <protection hidden="1"/>
    </xf>
    <xf numFmtId="0" fontId="20" fillId="0" borderId="26" xfId="0" applyFont="1" applyBorder="1" applyAlignment="1" applyProtection="1">
      <alignment horizontal="center" vertical="center"/>
      <protection hidden="1"/>
    </xf>
    <xf numFmtId="0" fontId="20" fillId="0" borderId="11" xfId="0" applyFont="1" applyBorder="1" applyAlignment="1" applyProtection="1">
      <alignment horizontal="center" vertical="center"/>
      <protection hidden="1"/>
    </xf>
    <xf numFmtId="0" fontId="20" fillId="0" borderId="8" xfId="0" applyFont="1" applyBorder="1" applyAlignment="1" applyProtection="1">
      <alignment horizontal="center" vertical="center"/>
      <protection hidden="1"/>
    </xf>
    <xf numFmtId="0" fontId="20" fillId="0" borderId="53" xfId="0" applyFont="1" applyBorder="1" applyAlignment="1" applyProtection="1">
      <alignment horizontal="center" vertical="center"/>
      <protection hidden="1"/>
    </xf>
    <xf numFmtId="0" fontId="15" fillId="0" borderId="17" xfId="0" applyFont="1" applyBorder="1" applyAlignment="1" applyProtection="1">
      <alignment horizontal="center" vertical="center"/>
      <protection hidden="1"/>
    </xf>
    <xf numFmtId="0" fontId="11" fillId="0" borderId="43" xfId="0" applyFont="1" applyBorder="1" applyAlignment="1" applyProtection="1">
      <alignment horizontal="center" vertical="center"/>
      <protection hidden="1"/>
    </xf>
    <xf numFmtId="0" fontId="11" fillId="0" borderId="8" xfId="0" applyFont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22" fillId="0" borderId="26" xfId="0" applyFont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22" fillId="0" borderId="8" xfId="0" applyFont="1" applyBorder="1" applyAlignment="1" applyProtection="1">
      <alignment horizontal="center" vertical="center"/>
      <protection hidden="1"/>
    </xf>
    <xf numFmtId="0" fontId="1" fillId="0" borderId="34" xfId="0" applyFont="1" applyBorder="1" applyAlignment="1" applyProtection="1">
      <alignment horizontal="center" vertical="center"/>
      <protection hidden="1"/>
    </xf>
    <xf numFmtId="0" fontId="1" fillId="2" borderId="26" xfId="0" applyFont="1" applyFill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22" fillId="0" borderId="11" xfId="0" applyFont="1" applyBorder="1" applyAlignment="1" applyProtection="1">
      <alignment horizontal="center" vertical="center"/>
      <protection hidden="1"/>
    </xf>
    <xf numFmtId="2" fontId="17" fillId="10" borderId="11" xfId="0" applyNumberFormat="1" applyFont="1" applyFill="1" applyBorder="1" applyAlignment="1" applyProtection="1">
      <alignment horizontal="center" vertical="center"/>
      <protection hidden="1"/>
    </xf>
    <xf numFmtId="2" fontId="1" fillId="19" borderId="8" xfId="0" applyNumberFormat="1" applyFont="1" applyFill="1" applyBorder="1" applyAlignment="1" applyProtection="1">
      <alignment horizontal="center" vertical="center"/>
      <protection hidden="1"/>
    </xf>
    <xf numFmtId="0" fontId="1" fillId="19" borderId="8" xfId="0" applyFont="1" applyFill="1" applyBorder="1" applyAlignment="1" applyProtection="1">
      <alignment horizontal="center" vertical="center"/>
      <protection hidden="1"/>
    </xf>
    <xf numFmtId="9" fontId="1" fillId="19" borderId="11" xfId="0" applyNumberFormat="1" applyFont="1" applyFill="1" applyBorder="1" applyAlignment="1" applyProtection="1">
      <alignment horizontal="center" vertical="center"/>
      <protection hidden="1"/>
    </xf>
    <xf numFmtId="0" fontId="1" fillId="20" borderId="8" xfId="0" applyFont="1" applyFill="1" applyBorder="1" applyAlignment="1" applyProtection="1">
      <alignment horizontal="center" vertical="center"/>
      <protection hidden="1"/>
    </xf>
    <xf numFmtId="9" fontId="1" fillId="20" borderId="11" xfId="0" applyNumberFormat="1" applyFont="1" applyFill="1" applyBorder="1" applyAlignment="1" applyProtection="1">
      <alignment horizontal="center" vertical="center"/>
      <protection hidden="1"/>
    </xf>
    <xf numFmtId="0" fontId="9" fillId="15" borderId="23" xfId="0" applyFont="1" applyFill="1" applyBorder="1" applyAlignment="1" applyProtection="1">
      <alignment horizontal="center" vertical="center"/>
      <protection hidden="1"/>
    </xf>
    <xf numFmtId="0" fontId="9" fillId="15" borderId="24" xfId="0" applyFont="1" applyFill="1" applyBorder="1" applyAlignment="1" applyProtection="1">
      <alignment horizontal="center" vertical="center"/>
      <protection hidden="1"/>
    </xf>
    <xf numFmtId="0" fontId="9" fillId="15" borderId="25" xfId="0" applyFont="1" applyFill="1" applyBorder="1" applyAlignment="1" applyProtection="1">
      <alignment horizontal="center" vertical="center"/>
      <protection hidden="1"/>
    </xf>
    <xf numFmtId="0" fontId="9" fillId="15" borderId="12" xfId="0" applyFont="1" applyFill="1" applyBorder="1" applyAlignment="1" applyProtection="1">
      <alignment horizontal="center" vertical="center"/>
      <protection hidden="1"/>
    </xf>
    <xf numFmtId="0" fontId="9" fillId="15" borderId="27" xfId="0" applyFont="1" applyFill="1" applyBorder="1" applyAlignment="1" applyProtection="1">
      <alignment horizontal="center" vertical="center"/>
      <protection hidden="1"/>
    </xf>
    <xf numFmtId="0" fontId="9" fillId="15" borderId="28" xfId="0" applyFont="1" applyFill="1" applyBorder="1" applyAlignment="1" applyProtection="1">
      <alignment horizontal="center" vertical="center"/>
      <protection hidden="1"/>
    </xf>
    <xf numFmtId="0" fontId="9" fillId="15" borderId="1" xfId="0" applyFont="1" applyFill="1" applyBorder="1" applyAlignment="1" applyProtection="1">
      <alignment horizontal="center" vertical="center"/>
      <protection hidden="1"/>
    </xf>
    <xf numFmtId="0" fontId="9" fillId="15" borderId="32" xfId="0" applyFont="1" applyFill="1" applyBorder="1" applyAlignment="1" applyProtection="1">
      <alignment horizontal="center" vertical="center"/>
      <protection hidden="1"/>
    </xf>
    <xf numFmtId="0" fontId="9" fillId="15" borderId="13" xfId="0" applyFont="1" applyFill="1" applyBorder="1" applyAlignment="1" applyProtection="1">
      <alignment horizontal="center" vertical="center"/>
      <protection hidden="1"/>
    </xf>
    <xf numFmtId="0" fontId="9" fillId="15" borderId="46" xfId="0" applyFont="1" applyFill="1" applyBorder="1" applyAlignment="1" applyProtection="1">
      <alignment horizontal="center" vertical="center"/>
      <protection hidden="1"/>
    </xf>
    <xf numFmtId="0" fontId="9" fillId="15" borderId="47" xfId="0" applyFont="1" applyFill="1" applyBorder="1" applyAlignment="1" applyProtection="1">
      <alignment horizontal="center" vertical="center"/>
      <protection hidden="1"/>
    </xf>
    <xf numFmtId="0" fontId="9" fillId="15" borderId="48" xfId="0" applyFont="1" applyFill="1" applyBorder="1" applyAlignment="1" applyProtection="1">
      <alignment horizontal="center" vertical="center"/>
      <protection hidden="1"/>
    </xf>
    <xf numFmtId="0" fontId="9" fillId="15" borderId="22" xfId="0" applyFont="1" applyFill="1" applyBorder="1" applyAlignment="1" applyProtection="1">
      <alignment horizontal="center" vertical="center"/>
      <protection hidden="1"/>
    </xf>
    <xf numFmtId="0" fontId="9" fillId="3" borderId="1" xfId="0" applyFont="1" applyFill="1" applyBorder="1" applyAlignment="1" applyProtection="1">
      <alignment horizontal="center" vertical="center"/>
      <protection hidden="1"/>
    </xf>
    <xf numFmtId="0" fontId="9" fillId="3" borderId="31" xfId="0" applyFont="1" applyFill="1" applyBorder="1" applyAlignment="1" applyProtection="1">
      <alignment horizontal="center" vertical="center"/>
      <protection hidden="1"/>
    </xf>
    <xf numFmtId="0" fontId="9" fillId="3" borderId="32" xfId="0" applyFont="1" applyFill="1" applyBorder="1" applyAlignment="1" applyProtection="1">
      <alignment horizontal="center" vertical="center"/>
      <protection hidden="1"/>
    </xf>
    <xf numFmtId="9" fontId="9" fillId="3" borderId="1" xfId="1" applyFont="1" applyFill="1" applyBorder="1" applyAlignment="1" applyProtection="1">
      <alignment horizontal="center" vertical="center"/>
      <protection hidden="1"/>
    </xf>
    <xf numFmtId="9" fontId="9" fillId="3" borderId="31" xfId="1" applyFont="1" applyFill="1" applyBorder="1" applyAlignment="1" applyProtection="1">
      <alignment horizontal="center" vertical="center"/>
      <protection hidden="1"/>
    </xf>
    <xf numFmtId="9" fontId="9" fillId="3" borderId="32" xfId="1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left" vertical="center"/>
      <protection hidden="1"/>
    </xf>
    <xf numFmtId="0" fontId="1" fillId="2" borderId="6" xfId="0" applyFont="1" applyFill="1" applyBorder="1" applyAlignment="1" applyProtection="1">
      <alignment horizontal="left" vertical="center"/>
      <protection hidden="1"/>
    </xf>
    <xf numFmtId="0" fontId="1" fillId="2" borderId="4" xfId="0" applyFont="1" applyFill="1" applyBorder="1" applyAlignment="1" applyProtection="1">
      <alignment horizontal="left" vertical="center"/>
      <protection hidden="1"/>
    </xf>
    <xf numFmtId="0" fontId="1" fillId="2" borderId="29" xfId="0" applyFont="1" applyFill="1" applyBorder="1" applyAlignment="1" applyProtection="1">
      <alignment horizontal="left" vertical="center"/>
      <protection hidden="1"/>
    </xf>
    <xf numFmtId="0" fontId="1" fillId="2" borderId="30" xfId="0" applyFont="1" applyFill="1" applyBorder="1" applyAlignment="1" applyProtection="1">
      <alignment horizontal="left" vertical="center"/>
      <protection hidden="1"/>
    </xf>
    <xf numFmtId="0" fontId="1" fillId="2" borderId="34" xfId="0" applyFont="1" applyFill="1" applyBorder="1" applyAlignment="1" applyProtection="1">
      <alignment horizontal="left" vertical="center"/>
      <protection hidden="1"/>
    </xf>
    <xf numFmtId="0" fontId="1" fillId="2" borderId="21" xfId="0" applyFont="1" applyFill="1" applyBorder="1" applyAlignment="1" applyProtection="1">
      <alignment horizontal="left" vertical="center"/>
      <protection hidden="1"/>
    </xf>
    <xf numFmtId="0" fontId="1" fillId="2" borderId="33" xfId="0" applyFont="1" applyFill="1" applyBorder="1" applyAlignment="1" applyProtection="1">
      <alignment horizontal="left" vertical="center"/>
      <protection hidden="1"/>
    </xf>
    <xf numFmtId="0" fontId="1" fillId="2" borderId="18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1" fillId="2" borderId="38" xfId="0" applyFont="1" applyFill="1" applyBorder="1" applyAlignment="1" applyProtection="1">
      <alignment horizontal="left" vertical="center"/>
      <protection hidden="1"/>
    </xf>
    <xf numFmtId="0" fontId="1" fillId="2" borderId="10" xfId="0" applyFont="1" applyFill="1" applyBorder="1" applyAlignment="1" applyProtection="1">
      <alignment horizontal="left" vertical="center"/>
      <protection hidden="1"/>
    </xf>
    <xf numFmtId="0" fontId="1" fillId="2" borderId="9" xfId="0" applyFont="1" applyFill="1" applyBorder="1" applyAlignment="1" applyProtection="1">
      <alignment horizontal="left" vertical="center"/>
      <protection hidden="1"/>
    </xf>
    <xf numFmtId="0" fontId="1" fillId="2" borderId="14" xfId="0" applyFont="1" applyFill="1" applyBorder="1" applyAlignment="1" applyProtection="1">
      <alignment horizontal="left" vertical="center"/>
      <protection hidden="1"/>
    </xf>
    <xf numFmtId="0" fontId="9" fillId="15" borderId="56" xfId="0" applyFont="1" applyFill="1" applyBorder="1" applyAlignment="1" applyProtection="1">
      <alignment horizontal="center" vertical="center"/>
      <protection hidden="1"/>
    </xf>
    <xf numFmtId="0" fontId="1" fillId="2" borderId="39" xfId="0" applyFont="1" applyFill="1" applyBorder="1" applyAlignment="1" applyProtection="1">
      <alignment horizontal="left" vertical="center"/>
      <protection hidden="1"/>
    </xf>
    <xf numFmtId="0" fontId="1" fillId="2" borderId="35" xfId="0" applyFont="1" applyFill="1" applyBorder="1" applyAlignment="1" applyProtection="1">
      <alignment horizontal="left" vertical="center"/>
      <protection hidden="1"/>
    </xf>
    <xf numFmtId="0" fontId="1" fillId="2" borderId="40" xfId="0" applyFont="1" applyFill="1" applyBorder="1" applyAlignment="1" applyProtection="1">
      <alignment horizontal="left" vertical="center"/>
      <protection hidden="1"/>
    </xf>
    <xf numFmtId="0" fontId="1" fillId="2" borderId="19" xfId="0" applyFont="1" applyFill="1" applyBorder="1" applyAlignment="1" applyProtection="1">
      <alignment horizontal="left" vertical="center"/>
      <protection hidden="1"/>
    </xf>
    <xf numFmtId="0" fontId="1" fillId="2" borderId="20" xfId="0" applyFont="1" applyFill="1" applyBorder="1" applyAlignment="1" applyProtection="1">
      <alignment horizontal="left" vertical="center"/>
      <protection hidden="1"/>
    </xf>
    <xf numFmtId="0" fontId="1" fillId="2" borderId="5" xfId="0" applyFont="1" applyFill="1" applyBorder="1" applyAlignment="1" applyProtection="1">
      <alignment horizontal="left" vertical="center"/>
      <protection hidden="1"/>
    </xf>
    <xf numFmtId="0" fontId="9" fillId="15" borderId="5" xfId="0" applyFont="1" applyFill="1" applyBorder="1" applyAlignment="1" applyProtection="1">
      <alignment horizontal="center" vertical="center"/>
      <protection hidden="1"/>
    </xf>
    <xf numFmtId="0" fontId="9" fillId="15" borderId="49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right" vertical="center"/>
      <protection hidden="1"/>
    </xf>
    <xf numFmtId="0" fontId="1" fillId="2" borderId="38" xfId="0" applyFont="1" applyFill="1" applyBorder="1" applyAlignment="1" applyProtection="1">
      <alignment horizontal="right" vertical="center"/>
      <protection hidden="1"/>
    </xf>
    <xf numFmtId="0" fontId="14" fillId="16" borderId="1" xfId="0" applyFont="1" applyFill="1" applyBorder="1" applyAlignment="1" applyProtection="1">
      <alignment horizontal="center" vertical="center"/>
      <protection hidden="1"/>
    </xf>
    <xf numFmtId="0" fontId="14" fillId="16" borderId="31" xfId="0" applyFont="1" applyFill="1" applyBorder="1" applyAlignment="1" applyProtection="1">
      <alignment horizontal="center" vertical="center"/>
      <protection hidden="1"/>
    </xf>
    <xf numFmtId="0" fontId="14" fillId="16" borderId="32" xfId="0" applyFont="1" applyFill="1" applyBorder="1" applyAlignment="1" applyProtection="1">
      <alignment horizontal="center" vertical="center"/>
      <protection hidden="1"/>
    </xf>
    <xf numFmtId="0" fontId="2" fillId="6" borderId="0" xfId="0" applyFont="1" applyFill="1" applyAlignment="1" applyProtection="1">
      <alignment horizontal="left"/>
      <protection hidden="1"/>
    </xf>
    <xf numFmtId="0" fontId="14" fillId="16" borderId="1" xfId="0" applyFont="1" applyFill="1" applyBorder="1" applyAlignment="1" applyProtection="1">
      <alignment horizontal="center"/>
      <protection hidden="1"/>
    </xf>
    <xf numFmtId="0" fontId="14" fillId="16" borderId="31" xfId="0" applyFont="1" applyFill="1" applyBorder="1" applyAlignment="1" applyProtection="1">
      <alignment horizontal="center"/>
      <protection hidden="1"/>
    </xf>
    <xf numFmtId="0" fontId="14" fillId="16" borderId="44" xfId="0" applyFont="1" applyFill="1" applyBorder="1" applyAlignment="1" applyProtection="1">
      <alignment horizontal="center"/>
      <protection hidden="1"/>
    </xf>
    <xf numFmtId="0" fontId="14" fillId="16" borderId="23" xfId="0" applyFont="1" applyFill="1" applyBorder="1" applyAlignment="1" applyProtection="1">
      <alignment horizontal="center"/>
      <protection hidden="1"/>
    </xf>
    <xf numFmtId="0" fontId="14" fillId="16" borderId="25" xfId="0" applyFont="1" applyFill="1" applyBorder="1" applyAlignment="1" applyProtection="1">
      <alignment horizontal="center"/>
      <protection hidden="1"/>
    </xf>
    <xf numFmtId="0" fontId="14" fillId="16" borderId="51" xfId="0" applyFont="1" applyFill="1" applyBorder="1" applyAlignment="1" applyProtection="1">
      <alignment horizontal="center" vertical="center"/>
      <protection hidden="1"/>
    </xf>
    <xf numFmtId="0" fontId="14" fillId="16" borderId="24" xfId="0" applyFont="1" applyFill="1" applyBorder="1" applyAlignment="1" applyProtection="1">
      <alignment horizontal="center"/>
      <protection hidden="1"/>
    </xf>
    <xf numFmtId="0" fontId="14" fillId="16" borderId="32" xfId="0" applyFont="1" applyFill="1" applyBorder="1" applyAlignment="1" applyProtection="1">
      <alignment horizontal="center"/>
      <protection hidden="1"/>
    </xf>
    <xf numFmtId="0" fontId="8" fillId="2" borderId="0" xfId="0" applyFont="1" applyFill="1" applyAlignment="1" applyProtection="1"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5050"/>
      <color rgb="FF6698D0"/>
      <color rgb="FF9B1C2A"/>
      <color rgb="FFBFBFBF"/>
      <color rgb="FF001E61"/>
      <color rgb="FFA32037"/>
      <color rgb="FF8C1713"/>
      <color rgb="FFA79466"/>
      <color rgb="FF9BA9B8"/>
      <color rgb="FF1A2E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357181</xdr:colOff>
      <xdr:row>6</xdr:row>
      <xdr:rowOff>21437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439E44-0422-449D-84DB-5029DE1C3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710967</xdr:colOff>
      <xdr:row>5</xdr:row>
      <xdr:rowOff>211937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D426D4-0721-4D92-B33B-6395DC4AD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272136</xdr:colOff>
      <xdr:row>5</xdr:row>
      <xdr:rowOff>211937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60832F-6214-4F1C-8A87-AB0BAD520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AE28"/>
  <sheetViews>
    <sheetView showGridLines="0" tabSelected="1" zoomScale="70" zoomScaleNormal="70" zoomScaleSheetLayoutView="80" workbookViewId="0">
      <selection activeCell="A13" sqref="A13"/>
    </sheetView>
  </sheetViews>
  <sheetFormatPr defaultColWidth="11.42578125" defaultRowHeight="14.45"/>
  <cols>
    <col min="1" max="1" width="23.7109375" style="2" customWidth="1"/>
    <col min="2" max="12" width="8" style="2" customWidth="1"/>
    <col min="13" max="13" width="9" style="2" customWidth="1"/>
    <col min="14" max="31" width="8" style="2" customWidth="1"/>
    <col min="32" max="16384" width="11.42578125" style="2"/>
  </cols>
  <sheetData>
    <row r="8" spans="1:31">
      <c r="A8" s="1" t="s">
        <v>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31" ht="15" thickBot="1">
      <c r="A9" s="3" t="s">
        <v>1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31" ht="15.75" customHeight="1">
      <c r="A10" s="4"/>
      <c r="B10" s="253" t="s">
        <v>2</v>
      </c>
      <c r="C10" s="254"/>
      <c r="D10" s="254"/>
      <c r="E10" s="254"/>
      <c r="F10" s="254"/>
      <c r="G10" s="255"/>
      <c r="H10" s="253" t="s">
        <v>3</v>
      </c>
      <c r="I10" s="254"/>
      <c r="J10" s="254"/>
      <c r="K10" s="254"/>
      <c r="L10" s="254"/>
      <c r="M10" s="255"/>
      <c r="N10" s="253" t="s">
        <v>4</v>
      </c>
      <c r="O10" s="254"/>
      <c r="P10" s="254"/>
      <c r="Q10" s="254"/>
      <c r="R10" s="254"/>
      <c r="S10" s="255"/>
      <c r="T10" s="253" t="s">
        <v>5</v>
      </c>
      <c r="U10" s="254"/>
      <c r="V10" s="254"/>
      <c r="W10" s="254"/>
      <c r="X10" s="254"/>
      <c r="Y10" s="255"/>
      <c r="Z10" s="253" t="s">
        <v>6</v>
      </c>
      <c r="AA10" s="254"/>
      <c r="AB10" s="254"/>
      <c r="AC10" s="254"/>
      <c r="AD10" s="254"/>
      <c r="AE10" s="255"/>
    </row>
    <row r="11" spans="1:31" ht="15" thickBot="1">
      <c r="A11" s="4"/>
      <c r="B11" s="256"/>
      <c r="C11" s="257"/>
      <c r="D11" s="257"/>
      <c r="E11" s="257"/>
      <c r="F11" s="257"/>
      <c r="G11" s="258"/>
      <c r="H11" s="256"/>
      <c r="I11" s="257"/>
      <c r="J11" s="257"/>
      <c r="K11" s="257"/>
      <c r="L11" s="257"/>
      <c r="M11" s="258"/>
      <c r="N11" s="256"/>
      <c r="O11" s="257"/>
      <c r="P11" s="257"/>
      <c r="Q11" s="257"/>
      <c r="R11" s="257"/>
      <c r="S11" s="258"/>
      <c r="T11" s="256"/>
      <c r="U11" s="257"/>
      <c r="V11" s="257"/>
      <c r="W11" s="257"/>
      <c r="X11" s="257"/>
      <c r="Y11" s="258"/>
      <c r="Z11" s="256"/>
      <c r="AA11" s="257"/>
      <c r="AB11" s="257"/>
      <c r="AC11" s="257"/>
      <c r="AD11" s="257"/>
      <c r="AE11" s="258"/>
    </row>
    <row r="12" spans="1:31" ht="15" thickBot="1">
      <c r="A12" s="4"/>
      <c r="B12" s="259" t="s">
        <v>7</v>
      </c>
      <c r="C12" s="260"/>
      <c r="D12" s="259" t="s">
        <v>8</v>
      </c>
      <c r="E12" s="260"/>
      <c r="F12" s="259" t="s">
        <v>9</v>
      </c>
      <c r="G12" s="260"/>
      <c r="H12" s="259" t="s">
        <v>7</v>
      </c>
      <c r="I12" s="260"/>
      <c r="J12" s="259" t="s">
        <v>8</v>
      </c>
      <c r="K12" s="260"/>
      <c r="L12" s="259" t="s">
        <v>9</v>
      </c>
      <c r="M12" s="260"/>
      <c r="N12" s="259" t="s">
        <v>7</v>
      </c>
      <c r="O12" s="260"/>
      <c r="P12" s="259" t="s">
        <v>8</v>
      </c>
      <c r="Q12" s="260"/>
      <c r="R12" s="259" t="s">
        <v>9</v>
      </c>
      <c r="S12" s="260"/>
      <c r="T12" s="253" t="s">
        <v>7</v>
      </c>
      <c r="U12" s="255"/>
      <c r="V12" s="253" t="s">
        <v>8</v>
      </c>
      <c r="W12" s="255"/>
      <c r="X12" s="253" t="s">
        <v>9</v>
      </c>
      <c r="Y12" s="255"/>
      <c r="Z12" s="259" t="s">
        <v>7</v>
      </c>
      <c r="AA12" s="260"/>
      <c r="AB12" s="259" t="s">
        <v>8</v>
      </c>
      <c r="AC12" s="260"/>
      <c r="AD12" s="259" t="s">
        <v>9</v>
      </c>
      <c r="AE12" s="260"/>
    </row>
    <row r="13" spans="1:31" ht="24" thickBot="1">
      <c r="A13" s="5" t="s">
        <v>10</v>
      </c>
      <c r="B13" s="6" t="s">
        <v>11</v>
      </c>
      <c r="C13" s="8" t="s">
        <v>12</v>
      </c>
      <c r="D13" s="10" t="s">
        <v>13</v>
      </c>
      <c r="E13" s="8" t="s">
        <v>14</v>
      </c>
      <c r="F13" s="7" t="s">
        <v>15</v>
      </c>
      <c r="G13" s="9" t="s">
        <v>16</v>
      </c>
      <c r="H13" s="6" t="s">
        <v>17</v>
      </c>
      <c r="I13" s="8" t="s">
        <v>12</v>
      </c>
      <c r="J13" s="10" t="s">
        <v>13</v>
      </c>
      <c r="K13" s="8" t="s">
        <v>14</v>
      </c>
      <c r="L13" s="7" t="s">
        <v>15</v>
      </c>
      <c r="M13" s="9" t="s">
        <v>16</v>
      </c>
      <c r="N13" s="120" t="s">
        <v>17</v>
      </c>
      <c r="O13" s="8" t="s">
        <v>12</v>
      </c>
      <c r="P13" s="10" t="s">
        <v>13</v>
      </c>
      <c r="Q13" s="8" t="s">
        <v>14</v>
      </c>
      <c r="R13" s="7" t="s">
        <v>15</v>
      </c>
      <c r="S13" s="9" t="s">
        <v>16</v>
      </c>
      <c r="T13" s="120" t="s">
        <v>17</v>
      </c>
      <c r="U13" s="10" t="s">
        <v>12</v>
      </c>
      <c r="V13" s="10" t="s">
        <v>13</v>
      </c>
      <c r="W13" s="8" t="s">
        <v>14</v>
      </c>
      <c r="X13" s="8" t="s">
        <v>15</v>
      </c>
      <c r="Y13" s="9" t="s">
        <v>16</v>
      </c>
      <c r="Z13" s="6" t="s">
        <v>17</v>
      </c>
      <c r="AA13" s="10" t="s">
        <v>12</v>
      </c>
      <c r="AB13" s="10" t="s">
        <v>13</v>
      </c>
      <c r="AC13" s="8" t="s">
        <v>14</v>
      </c>
      <c r="AD13" s="8" t="s">
        <v>15</v>
      </c>
      <c r="AE13" s="9" t="s">
        <v>16</v>
      </c>
    </row>
    <row r="14" spans="1:31" ht="30" customHeight="1">
      <c r="A14" s="11" t="s">
        <v>18</v>
      </c>
      <c r="B14" s="115">
        <v>11</v>
      </c>
      <c r="C14" s="237">
        <v>8</v>
      </c>
      <c r="D14" s="45">
        <v>14</v>
      </c>
      <c r="E14" s="46">
        <v>20</v>
      </c>
      <c r="F14" s="45">
        <v>16</v>
      </c>
      <c r="G14" s="47">
        <v>8</v>
      </c>
      <c r="H14" s="138">
        <v>4</v>
      </c>
      <c r="I14" s="45">
        <v>2</v>
      </c>
      <c r="J14" s="45">
        <f>1+3</f>
        <v>4</v>
      </c>
      <c r="K14" s="46">
        <v>2</v>
      </c>
      <c r="L14" s="45">
        <v>1</v>
      </c>
      <c r="M14" s="47">
        <v>1</v>
      </c>
      <c r="N14" s="138">
        <v>11</v>
      </c>
      <c r="O14" s="45">
        <v>5</v>
      </c>
      <c r="P14" s="45">
        <v>4</v>
      </c>
      <c r="Q14" s="46">
        <v>7</v>
      </c>
      <c r="R14" s="45">
        <v>7</v>
      </c>
      <c r="S14" s="47">
        <v>3</v>
      </c>
      <c r="T14" s="138">
        <v>1</v>
      </c>
      <c r="U14" s="45">
        <v>1</v>
      </c>
      <c r="V14" s="45">
        <v>0</v>
      </c>
      <c r="W14" s="46">
        <v>3</v>
      </c>
      <c r="X14" s="46">
        <v>5</v>
      </c>
      <c r="Y14" s="238">
        <v>1</v>
      </c>
      <c r="Z14" s="138">
        <v>8</v>
      </c>
      <c r="AA14" s="46">
        <v>14</v>
      </c>
      <c r="AB14" s="45">
        <v>24</v>
      </c>
      <c r="AC14" s="46">
        <v>16</v>
      </c>
      <c r="AD14" s="46">
        <v>5</v>
      </c>
      <c r="AE14" s="47">
        <v>6</v>
      </c>
    </row>
    <row r="15" spans="1:31" ht="30" customHeight="1">
      <c r="A15" s="14" t="s">
        <v>19</v>
      </c>
      <c r="B15" s="116">
        <v>6</v>
      </c>
      <c r="C15" s="239">
        <v>12</v>
      </c>
      <c r="D15" s="50">
        <v>11</v>
      </c>
      <c r="E15" s="51">
        <v>25</v>
      </c>
      <c r="F15" s="50">
        <v>17</v>
      </c>
      <c r="G15" s="49">
        <v>5</v>
      </c>
      <c r="H15" s="139">
        <v>2</v>
      </c>
      <c r="I15" s="50">
        <v>6</v>
      </c>
      <c r="J15" s="50">
        <f>0+2</f>
        <v>2</v>
      </c>
      <c r="K15" s="51">
        <v>3</v>
      </c>
      <c r="L15" s="50">
        <v>0</v>
      </c>
      <c r="M15" s="49">
        <v>2</v>
      </c>
      <c r="N15" s="139">
        <v>20</v>
      </c>
      <c r="O15" s="50">
        <v>18</v>
      </c>
      <c r="P15" s="50">
        <v>6</v>
      </c>
      <c r="Q15" s="51">
        <v>8</v>
      </c>
      <c r="R15" s="50">
        <v>2</v>
      </c>
      <c r="S15" s="49">
        <v>6</v>
      </c>
      <c r="T15" s="139">
        <v>9</v>
      </c>
      <c r="U15" s="50">
        <v>17</v>
      </c>
      <c r="V15" s="50">
        <v>14</v>
      </c>
      <c r="W15" s="51">
        <v>27</v>
      </c>
      <c r="X15" s="51">
        <v>7</v>
      </c>
      <c r="Y15" s="240">
        <v>12</v>
      </c>
      <c r="Z15" s="139">
        <v>25</v>
      </c>
      <c r="AA15" s="51">
        <v>32</v>
      </c>
      <c r="AB15" s="50">
        <v>22</v>
      </c>
      <c r="AC15" s="51">
        <v>35</v>
      </c>
      <c r="AD15" s="51">
        <v>9</v>
      </c>
      <c r="AE15" s="49">
        <v>30</v>
      </c>
    </row>
    <row r="16" spans="1:31" ht="30" customHeight="1">
      <c r="A16" s="14" t="s">
        <v>20</v>
      </c>
      <c r="B16" s="116">
        <v>2</v>
      </c>
      <c r="C16" s="239">
        <v>2</v>
      </c>
      <c r="D16" s="50">
        <v>3</v>
      </c>
      <c r="E16" s="51">
        <v>1</v>
      </c>
      <c r="F16" s="50">
        <v>2</v>
      </c>
      <c r="G16" s="49">
        <v>2</v>
      </c>
      <c r="H16" s="139">
        <v>0</v>
      </c>
      <c r="I16" s="50">
        <v>0</v>
      </c>
      <c r="J16" s="50">
        <v>0</v>
      </c>
      <c r="K16" s="51">
        <v>0</v>
      </c>
      <c r="L16" s="50">
        <v>0</v>
      </c>
      <c r="M16" s="49">
        <v>0</v>
      </c>
      <c r="N16" s="139">
        <v>0</v>
      </c>
      <c r="O16" s="50">
        <v>0</v>
      </c>
      <c r="P16" s="50">
        <v>0</v>
      </c>
      <c r="Q16" s="51">
        <v>0</v>
      </c>
      <c r="R16" s="50">
        <v>0</v>
      </c>
      <c r="S16" s="49">
        <v>0</v>
      </c>
      <c r="T16" s="139">
        <v>0</v>
      </c>
      <c r="U16" s="50">
        <v>0</v>
      </c>
      <c r="V16" s="50">
        <v>0</v>
      </c>
      <c r="W16" s="51">
        <v>0</v>
      </c>
      <c r="X16" s="51">
        <v>0</v>
      </c>
      <c r="Y16" s="240">
        <v>0</v>
      </c>
      <c r="Z16" s="139">
        <v>0</v>
      </c>
      <c r="AA16" s="51">
        <v>0</v>
      </c>
      <c r="AB16" s="50">
        <v>0</v>
      </c>
      <c r="AC16" s="51">
        <v>0</v>
      </c>
      <c r="AD16" s="51">
        <v>0</v>
      </c>
      <c r="AE16" s="49">
        <v>0</v>
      </c>
    </row>
    <row r="17" spans="1:31" ht="30" customHeight="1" thickBot="1">
      <c r="A17" s="14" t="s">
        <v>21</v>
      </c>
      <c r="B17" s="116">
        <v>94</v>
      </c>
      <c r="C17" s="239">
        <v>138</v>
      </c>
      <c r="D17" s="50">
        <v>206</v>
      </c>
      <c r="E17" s="51">
        <v>269</v>
      </c>
      <c r="F17" s="239">
        <v>284</v>
      </c>
      <c r="G17" s="49">
        <v>28</v>
      </c>
      <c r="H17" s="116">
        <v>40</v>
      </c>
      <c r="I17" s="239">
        <v>34</v>
      </c>
      <c r="J17" s="50">
        <f>26+6</f>
        <v>32</v>
      </c>
      <c r="K17" s="51">
        <f>36+17</f>
        <v>53</v>
      </c>
      <c r="L17" s="50">
        <f>77+28</f>
        <v>105</v>
      </c>
      <c r="M17" s="49">
        <v>13</v>
      </c>
      <c r="N17" s="139">
        <v>32</v>
      </c>
      <c r="O17" s="241">
        <v>31</v>
      </c>
      <c r="P17" s="50">
        <v>41</v>
      </c>
      <c r="Q17" s="51">
        <v>97</v>
      </c>
      <c r="R17" s="50">
        <v>115</v>
      </c>
      <c r="S17" s="49">
        <v>97</v>
      </c>
      <c r="T17" s="139">
        <v>20</v>
      </c>
      <c r="U17" s="241">
        <v>35</v>
      </c>
      <c r="V17" s="50">
        <v>16</v>
      </c>
      <c r="W17" s="51">
        <v>106</v>
      </c>
      <c r="X17" s="51">
        <v>99</v>
      </c>
      <c r="Y17" s="240">
        <v>75</v>
      </c>
      <c r="Z17" s="139">
        <v>18</v>
      </c>
      <c r="AA17" s="51">
        <v>15</v>
      </c>
      <c r="AB17" s="50">
        <v>23</v>
      </c>
      <c r="AC17" s="51">
        <v>64</v>
      </c>
      <c r="AD17" s="51">
        <v>37</v>
      </c>
      <c r="AE17" s="49">
        <v>42</v>
      </c>
    </row>
    <row r="18" spans="1:31" ht="30" customHeight="1" thickBot="1">
      <c r="A18" s="17" t="s">
        <v>22</v>
      </c>
      <c r="B18" s="220">
        <f>SUM(B14:B17)</f>
        <v>113</v>
      </c>
      <c r="C18" s="18">
        <f t="shared" ref="C18:G18" si="0">SUM(C14:C17)</f>
        <v>160</v>
      </c>
      <c r="D18" s="18">
        <f t="shared" si="0"/>
        <v>234</v>
      </c>
      <c r="E18" s="18">
        <f t="shared" si="0"/>
        <v>315</v>
      </c>
      <c r="F18" s="18">
        <f t="shared" si="0"/>
        <v>319</v>
      </c>
      <c r="G18" s="19">
        <f t="shared" si="0"/>
        <v>43</v>
      </c>
      <c r="H18" s="220">
        <f>SUM(H14:H17)</f>
        <v>46</v>
      </c>
      <c r="I18" s="18">
        <f>SUM(I14:I17)</f>
        <v>42</v>
      </c>
      <c r="J18" s="18">
        <f>SUM(J14:J17)</f>
        <v>38</v>
      </c>
      <c r="K18" s="18">
        <f t="shared" ref="K18:M18" si="1">SUM(K14:K17)</f>
        <v>58</v>
      </c>
      <c r="L18" s="18">
        <f t="shared" si="1"/>
        <v>106</v>
      </c>
      <c r="M18" s="19">
        <f t="shared" si="1"/>
        <v>16</v>
      </c>
      <c r="N18" s="220">
        <f>SUM(N14:N17)</f>
        <v>63</v>
      </c>
      <c r="O18" s="18">
        <f t="shared" ref="O18" si="2">SUM(O14:O17)</f>
        <v>54</v>
      </c>
      <c r="P18" s="18">
        <f>SUM(P14:P17)</f>
        <v>51</v>
      </c>
      <c r="Q18" s="18">
        <f t="shared" ref="Q18:S18" si="3">SUM(Q14:Q17)</f>
        <v>112</v>
      </c>
      <c r="R18" s="18">
        <f t="shared" si="3"/>
        <v>124</v>
      </c>
      <c r="S18" s="19">
        <f t="shared" si="3"/>
        <v>106</v>
      </c>
      <c r="T18" s="220">
        <f>SUM(T14:T17)</f>
        <v>30</v>
      </c>
      <c r="U18" s="18">
        <f t="shared" ref="U18:Y18" si="4">SUM(U14:U17)</f>
        <v>53</v>
      </c>
      <c r="V18" s="18">
        <f t="shared" si="4"/>
        <v>30</v>
      </c>
      <c r="W18" s="18">
        <f t="shared" si="4"/>
        <v>136</v>
      </c>
      <c r="X18" s="18">
        <f t="shared" si="4"/>
        <v>111</v>
      </c>
      <c r="Y18" s="19">
        <f t="shared" si="4"/>
        <v>88</v>
      </c>
      <c r="Z18" s="220">
        <f>SUM(Z14:Z17)</f>
        <v>51</v>
      </c>
      <c r="AA18" s="18">
        <f t="shared" ref="AA18:AE18" si="5">SUM(AA14:AA17)</f>
        <v>61</v>
      </c>
      <c r="AB18" s="18">
        <f t="shared" si="5"/>
        <v>69</v>
      </c>
      <c r="AC18" s="18">
        <f t="shared" si="5"/>
        <v>115</v>
      </c>
      <c r="AD18" s="18">
        <f t="shared" si="5"/>
        <v>51</v>
      </c>
      <c r="AE18" s="19">
        <f t="shared" si="5"/>
        <v>78</v>
      </c>
    </row>
    <row r="19" spans="1:31" ht="30" customHeight="1" thickBot="1">
      <c r="A19" s="20" t="s">
        <v>23</v>
      </c>
      <c r="B19" s="117">
        <f>238+33+12+4</f>
        <v>287</v>
      </c>
      <c r="C19" s="21">
        <v>510</v>
      </c>
      <c r="D19" s="113">
        <v>706</v>
      </c>
      <c r="E19" s="177">
        <v>863</v>
      </c>
      <c r="F19" s="21">
        <v>738</v>
      </c>
      <c r="G19" s="22">
        <v>70</v>
      </c>
      <c r="H19" s="118">
        <v>119</v>
      </c>
      <c r="I19" s="24">
        <v>107</v>
      </c>
      <c r="J19" s="113">
        <f>78+36</f>
        <v>114</v>
      </c>
      <c r="K19" s="177">
        <f>45+107</f>
        <v>152</v>
      </c>
      <c r="L19" s="21">
        <f>188+73</f>
        <v>261</v>
      </c>
      <c r="M19" s="22">
        <v>39</v>
      </c>
      <c r="N19" s="118">
        <v>94</v>
      </c>
      <c r="O19" s="21">
        <v>93</v>
      </c>
      <c r="P19" s="21">
        <v>71</v>
      </c>
      <c r="Q19" s="177">
        <v>214</v>
      </c>
      <c r="R19" s="113">
        <v>141</v>
      </c>
      <c r="S19" s="222">
        <v>174</v>
      </c>
      <c r="T19" s="206">
        <v>73</v>
      </c>
      <c r="U19" s="113">
        <v>172</v>
      </c>
      <c r="V19" s="113">
        <v>83</v>
      </c>
      <c r="W19" s="114">
        <v>265</v>
      </c>
      <c r="X19" s="114">
        <v>231</v>
      </c>
      <c r="Y19" s="223">
        <v>218</v>
      </c>
      <c r="Z19" s="206">
        <v>84</v>
      </c>
      <c r="AA19" s="114">
        <v>90</v>
      </c>
      <c r="AB19" s="113">
        <v>122</v>
      </c>
      <c r="AC19" s="114">
        <v>248</v>
      </c>
      <c r="AD19" s="114">
        <v>121</v>
      </c>
      <c r="AE19" s="221">
        <v>181</v>
      </c>
    </row>
    <row r="20" spans="1:31" ht="41.25" customHeight="1" thickBot="1">
      <c r="A20" s="25" t="s">
        <v>24</v>
      </c>
      <c r="B20" s="26">
        <f>B19/B18</f>
        <v>2.5398230088495577</v>
      </c>
      <c r="C20" s="27">
        <f>C19/C18</f>
        <v>3.1875</v>
      </c>
      <c r="D20" s="27">
        <f>D19/D18</f>
        <v>3.017094017094017</v>
      </c>
      <c r="E20" s="27">
        <f t="shared" ref="E20:G20" si="6">E19/E18</f>
        <v>2.7396825396825397</v>
      </c>
      <c r="F20" s="207">
        <f>F19/F18</f>
        <v>2.3134796238244513</v>
      </c>
      <c r="G20" s="28">
        <f t="shared" si="6"/>
        <v>1.6279069767441861</v>
      </c>
      <c r="H20" s="26">
        <f>H19/H18</f>
        <v>2.5869565217391304</v>
      </c>
      <c r="I20" s="27">
        <f>I19/I18</f>
        <v>2.5476190476190474</v>
      </c>
      <c r="J20" s="27">
        <f>J19/J18</f>
        <v>3</v>
      </c>
      <c r="K20" s="27">
        <f t="shared" ref="K20:M20" si="7">K19/K18</f>
        <v>2.6206896551724137</v>
      </c>
      <c r="L20" s="207">
        <f t="shared" si="7"/>
        <v>2.4622641509433962</v>
      </c>
      <c r="M20" s="28">
        <f t="shared" si="7"/>
        <v>2.4375</v>
      </c>
      <c r="N20" s="26">
        <f>N19/N18</f>
        <v>1.4920634920634921</v>
      </c>
      <c r="O20" s="27">
        <f t="shared" ref="O20" si="8">O19/O18</f>
        <v>1.7222222222222223</v>
      </c>
      <c r="P20" s="27">
        <f>P19/P18</f>
        <v>1.392156862745098</v>
      </c>
      <c r="Q20" s="27">
        <f t="shared" ref="Q20:S20" si="9">Q19/Q18</f>
        <v>1.9107142857142858</v>
      </c>
      <c r="R20" s="207">
        <f t="shared" si="9"/>
        <v>1.1370967741935485</v>
      </c>
      <c r="S20" s="208">
        <f t="shared" si="9"/>
        <v>1.6415094339622642</v>
      </c>
      <c r="T20" s="209">
        <f>T19/T18</f>
        <v>2.4333333333333331</v>
      </c>
      <c r="U20" s="210">
        <f t="shared" ref="U20" si="10">U19/U18</f>
        <v>3.2452830188679247</v>
      </c>
      <c r="V20" s="207">
        <f>V19/V18</f>
        <v>2.7666666666666666</v>
      </c>
      <c r="W20" s="207">
        <f>W19/W18</f>
        <v>1.9485294117647058</v>
      </c>
      <c r="X20" s="207">
        <f t="shared" ref="X20:Y20" si="11">X19/X18</f>
        <v>2.0810810810810811</v>
      </c>
      <c r="Y20" s="208">
        <f t="shared" si="11"/>
        <v>2.4772727272727271</v>
      </c>
      <c r="Z20" s="211">
        <f>Z19/Z18</f>
        <v>1.6470588235294117</v>
      </c>
      <c r="AA20" s="207">
        <f t="shared" ref="AA20" si="12">AA19/AA18</f>
        <v>1.4754098360655739</v>
      </c>
      <c r="AB20" s="207">
        <f>AB19/AB18</f>
        <v>1.7681159420289856</v>
      </c>
      <c r="AC20" s="207">
        <f t="shared" ref="AC20:AE20" si="13">AC19/AC18</f>
        <v>2.1565217391304348</v>
      </c>
      <c r="AD20" s="207">
        <f t="shared" si="13"/>
        <v>2.3725490196078431</v>
      </c>
      <c r="AE20" s="28">
        <f t="shared" si="13"/>
        <v>2.3205128205128207</v>
      </c>
    </row>
    <row r="21" spans="1:31" ht="15" thickBot="1">
      <c r="A21" s="29"/>
      <c r="B21" s="30"/>
      <c r="C21" s="31"/>
      <c r="D21" s="31"/>
      <c r="E21" s="31"/>
      <c r="F21" s="31"/>
      <c r="G21" s="31"/>
      <c r="H21" s="1"/>
      <c r="I21" s="1"/>
      <c r="J21" s="31"/>
      <c r="K21" s="31"/>
      <c r="L21" s="31"/>
      <c r="M21" s="31"/>
      <c r="N21" s="1"/>
      <c r="O21" s="1"/>
      <c r="P21" s="31"/>
      <c r="Q21" s="31"/>
      <c r="R21" s="31"/>
      <c r="S21" s="31"/>
      <c r="T21" s="1"/>
      <c r="U21" s="1"/>
      <c r="V21" s="31"/>
      <c r="W21" s="31"/>
      <c r="X21" s="31"/>
      <c r="Y21" s="31"/>
      <c r="Z21" s="1"/>
      <c r="AA21" s="1"/>
      <c r="AB21" s="31"/>
      <c r="AC21" s="31"/>
      <c r="AD21" s="31"/>
      <c r="AE21" s="31"/>
    </row>
    <row r="22" spans="1:31" ht="41.45">
      <c r="A22" s="195" t="s">
        <v>25</v>
      </c>
      <c r="B22" s="12">
        <f>83+18</f>
        <v>101</v>
      </c>
      <c r="C22" s="214">
        <v>133</v>
      </c>
      <c r="D22" s="46">
        <v>191</v>
      </c>
      <c r="E22" s="46">
        <v>239</v>
      </c>
      <c r="F22" s="214">
        <v>253</v>
      </c>
      <c r="G22" s="242">
        <v>35</v>
      </c>
      <c r="H22" s="115">
        <v>45</v>
      </c>
      <c r="I22" s="237">
        <v>40</v>
      </c>
      <c r="J22" s="237">
        <f>25+9</f>
        <v>34</v>
      </c>
      <c r="K22" s="214">
        <f>17+35</f>
        <v>52</v>
      </c>
      <c r="L22" s="237">
        <f>72+28</f>
        <v>100</v>
      </c>
      <c r="M22" s="47">
        <v>15</v>
      </c>
      <c r="N22" s="115">
        <v>63</v>
      </c>
      <c r="O22" s="237">
        <v>54</v>
      </c>
      <c r="P22" s="45">
        <v>51</v>
      </c>
      <c r="Q22" s="46">
        <v>112</v>
      </c>
      <c r="R22" s="45">
        <v>124</v>
      </c>
      <c r="S22" s="47">
        <v>106</v>
      </c>
      <c r="T22" s="138">
        <v>30</v>
      </c>
      <c r="U22" s="45">
        <v>51</v>
      </c>
      <c r="V22" s="45">
        <v>28</v>
      </c>
      <c r="W22" s="46">
        <v>136</v>
      </c>
      <c r="X22" s="46">
        <v>111</v>
      </c>
      <c r="Y22" s="238">
        <v>86</v>
      </c>
      <c r="Z22" s="138">
        <v>51</v>
      </c>
      <c r="AA22" s="46">
        <v>61</v>
      </c>
      <c r="AB22" s="45">
        <v>69</v>
      </c>
      <c r="AC22" s="46">
        <v>115</v>
      </c>
      <c r="AD22" s="46">
        <v>51</v>
      </c>
      <c r="AE22" s="47">
        <v>76</v>
      </c>
    </row>
    <row r="23" spans="1:31" ht="51.75" customHeight="1">
      <c r="A23" s="196" t="s">
        <v>26</v>
      </c>
      <c r="B23" s="15">
        <v>27</v>
      </c>
      <c r="C23" s="16">
        <v>35</v>
      </c>
      <c r="D23" s="51">
        <v>56</v>
      </c>
      <c r="E23" s="51">
        <v>69</v>
      </c>
      <c r="F23" s="16">
        <v>80</v>
      </c>
      <c r="G23" s="128">
        <v>12</v>
      </c>
      <c r="H23" s="116">
        <v>1</v>
      </c>
      <c r="I23" s="239">
        <v>0</v>
      </c>
      <c r="J23" s="239">
        <f>1+1</f>
        <v>2</v>
      </c>
      <c r="K23" s="16">
        <v>0</v>
      </c>
      <c r="L23" s="239">
        <f>1+3</f>
        <v>4</v>
      </c>
      <c r="M23" s="49">
        <v>1</v>
      </c>
      <c r="N23" s="139">
        <v>7</v>
      </c>
      <c r="O23" s="50">
        <v>3</v>
      </c>
      <c r="P23" s="50">
        <v>8</v>
      </c>
      <c r="Q23" s="51">
        <v>24</v>
      </c>
      <c r="R23" s="50">
        <v>10</v>
      </c>
      <c r="S23" s="49">
        <v>14</v>
      </c>
      <c r="T23" s="139">
        <v>8</v>
      </c>
      <c r="U23" s="50">
        <v>18</v>
      </c>
      <c r="V23" s="50">
        <v>13</v>
      </c>
      <c r="W23" s="51">
        <v>52</v>
      </c>
      <c r="X23" s="51">
        <v>52</v>
      </c>
      <c r="Y23" s="240">
        <v>39</v>
      </c>
      <c r="Z23" s="139">
        <v>2</v>
      </c>
      <c r="AA23" s="51">
        <v>3</v>
      </c>
      <c r="AB23" s="50">
        <v>4</v>
      </c>
      <c r="AC23" s="51">
        <v>6</v>
      </c>
      <c r="AD23" s="51">
        <v>9</v>
      </c>
      <c r="AE23" s="49">
        <v>9</v>
      </c>
    </row>
    <row r="24" spans="1:31" ht="30" customHeight="1" thickBot="1">
      <c r="A24" s="197" t="s">
        <v>27</v>
      </c>
      <c r="B24" s="34">
        <v>12</v>
      </c>
      <c r="C24" s="35">
        <v>27</v>
      </c>
      <c r="D24" s="182">
        <v>43</v>
      </c>
      <c r="E24" s="182">
        <v>76</v>
      </c>
      <c r="F24" s="182">
        <v>66</v>
      </c>
      <c r="G24" s="243">
        <v>8</v>
      </c>
      <c r="H24" s="119">
        <v>1</v>
      </c>
      <c r="I24" s="244">
        <v>2</v>
      </c>
      <c r="J24" s="244">
        <v>5</v>
      </c>
      <c r="K24" s="182">
        <f>3+3</f>
        <v>6</v>
      </c>
      <c r="L24" s="245">
        <v>5</v>
      </c>
      <c r="M24" s="243">
        <v>1</v>
      </c>
      <c r="N24" s="212">
        <v>0</v>
      </c>
      <c r="O24" s="245">
        <v>0</v>
      </c>
      <c r="P24" s="245">
        <v>0</v>
      </c>
      <c r="Q24" s="182">
        <v>0</v>
      </c>
      <c r="R24" s="245">
        <v>0</v>
      </c>
      <c r="S24" s="243">
        <v>0</v>
      </c>
      <c r="T24" s="212">
        <v>0</v>
      </c>
      <c r="U24" s="245">
        <v>2</v>
      </c>
      <c r="V24" s="245">
        <v>2</v>
      </c>
      <c r="W24" s="182">
        <v>0</v>
      </c>
      <c r="X24" s="182">
        <v>0</v>
      </c>
      <c r="Y24" s="246">
        <v>0</v>
      </c>
      <c r="Z24" s="212">
        <v>0</v>
      </c>
      <c r="AA24" s="182">
        <v>0</v>
      </c>
      <c r="AB24" s="245">
        <v>0</v>
      </c>
      <c r="AC24" s="182">
        <v>0</v>
      </c>
      <c r="AD24" s="182">
        <v>0</v>
      </c>
      <c r="AE24" s="243">
        <v>2</v>
      </c>
    </row>
    <row r="25" spans="1:31" s="36" customFormat="1" ht="30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Z25" s="2"/>
      <c r="AA25" s="2"/>
      <c r="AB25" s="2"/>
      <c r="AC25" s="2"/>
      <c r="AD25" s="2"/>
      <c r="AE25" s="2"/>
    </row>
    <row r="26" spans="1:31">
      <c r="A26" s="37" t="s">
        <v>28</v>
      </c>
    </row>
    <row r="27" spans="1:31">
      <c r="A27" s="2" t="s">
        <v>29</v>
      </c>
    </row>
    <row r="28" spans="1:31">
      <c r="A28" s="2" t="s">
        <v>30</v>
      </c>
    </row>
  </sheetData>
  <sheetProtection algorithmName="SHA-512" hashValue="4PsfXK7cKZB+pSpzTHW8eJn1R9djJO2GWbOm0gajY7xjlh7jfhzlvReVjYdiAaMfi+5Ovj4TBgZHqmrRgL7gkQ==" saltValue="1mM0w8Vx54cCUqaQKgZ7cg==" spinCount="100000" sheet="1" objects="1" scenarios="1"/>
  <mergeCells count="20">
    <mergeCell ref="N10:S11"/>
    <mergeCell ref="N12:O12"/>
    <mergeCell ref="P12:Q12"/>
    <mergeCell ref="R12:S12"/>
    <mergeCell ref="B10:G11"/>
    <mergeCell ref="B12:C12"/>
    <mergeCell ref="D12:E12"/>
    <mergeCell ref="F12:G12"/>
    <mergeCell ref="H10:M11"/>
    <mergeCell ref="H12:I12"/>
    <mergeCell ref="J12:K12"/>
    <mergeCell ref="L12:M12"/>
    <mergeCell ref="T10:Y11"/>
    <mergeCell ref="T12:U12"/>
    <mergeCell ref="V12:W12"/>
    <mergeCell ref="X12:Y12"/>
    <mergeCell ref="Z10:AE11"/>
    <mergeCell ref="Z12:AA12"/>
    <mergeCell ref="AB12:AC12"/>
    <mergeCell ref="AD12:AE12"/>
  </mergeCells>
  <printOptions horizontalCentered="1" verticalCentered="1"/>
  <pageMargins left="0.17" right="0.15748031496062992" top="0.51181102362204722" bottom="0.43307086614173229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Q48"/>
  <sheetViews>
    <sheetView zoomScale="70" zoomScaleNormal="70" zoomScaleSheetLayoutView="80" workbookViewId="0">
      <selection activeCell="A14" sqref="A14:O14"/>
    </sheetView>
  </sheetViews>
  <sheetFormatPr defaultColWidth="11.42578125" defaultRowHeight="14.45"/>
  <cols>
    <col min="1" max="1" width="13" style="38" customWidth="1"/>
    <col min="2" max="2" width="15.28515625" style="38" customWidth="1"/>
    <col min="3" max="3" width="20.42578125" style="38" customWidth="1"/>
    <col min="4" max="9" width="11.42578125" style="38" customWidth="1"/>
    <col min="10" max="15" width="11.42578125" style="38"/>
    <col min="16" max="16" width="4.28515625" style="38" customWidth="1"/>
    <col min="17" max="16384" width="11.42578125" style="38"/>
  </cols>
  <sheetData>
    <row r="6" spans="1:17" ht="20.25" customHeight="1"/>
    <row r="7" spans="1:17">
      <c r="A7" s="219" t="s">
        <v>0</v>
      </c>
      <c r="B7" s="219"/>
      <c r="C7" s="66"/>
    </row>
    <row r="8" spans="1:17">
      <c r="A8" s="39" t="s">
        <v>31</v>
      </c>
    </row>
    <row r="9" spans="1:17" ht="15" thickBot="1"/>
    <row r="10" spans="1:17">
      <c r="D10" s="253" t="s">
        <v>2</v>
      </c>
      <c r="E10" s="254"/>
      <c r="F10" s="254"/>
      <c r="G10" s="254"/>
      <c r="H10" s="254"/>
      <c r="I10" s="255"/>
      <c r="J10" s="253" t="s">
        <v>3</v>
      </c>
      <c r="K10" s="254"/>
      <c r="L10" s="254"/>
      <c r="M10" s="254"/>
      <c r="N10" s="254"/>
      <c r="O10" s="255"/>
    </row>
    <row r="11" spans="1:17" ht="15" thickBot="1">
      <c r="D11" s="256"/>
      <c r="E11" s="257"/>
      <c r="F11" s="257"/>
      <c r="G11" s="257"/>
      <c r="H11" s="257"/>
      <c r="I11" s="258"/>
      <c r="J11" s="256"/>
      <c r="K11" s="257"/>
      <c r="L11" s="257"/>
      <c r="M11" s="257"/>
      <c r="N11" s="257"/>
      <c r="O11" s="258"/>
    </row>
    <row r="12" spans="1:17">
      <c r="D12" s="263" t="s">
        <v>7</v>
      </c>
      <c r="E12" s="264"/>
      <c r="F12" s="293" t="s">
        <v>8</v>
      </c>
      <c r="G12" s="264"/>
      <c r="H12" s="293" t="s">
        <v>9</v>
      </c>
      <c r="I12" s="294"/>
      <c r="J12" s="263" t="s">
        <v>7</v>
      </c>
      <c r="K12" s="264"/>
      <c r="L12" s="265" t="s">
        <v>8</v>
      </c>
      <c r="M12" s="254"/>
      <c r="N12" s="265" t="s">
        <v>9</v>
      </c>
      <c r="O12" s="255"/>
    </row>
    <row r="13" spans="1:17" ht="21" thickBot="1">
      <c r="A13" s="40"/>
      <c r="D13" s="121" t="s">
        <v>32</v>
      </c>
      <c r="E13" s="42" t="s">
        <v>33</v>
      </c>
      <c r="F13" s="41" t="s">
        <v>34</v>
      </c>
      <c r="G13" s="42" t="s">
        <v>35</v>
      </c>
      <c r="H13" s="41" t="s">
        <v>36</v>
      </c>
      <c r="I13" s="43" t="s">
        <v>37</v>
      </c>
      <c r="J13" s="228" t="s">
        <v>32</v>
      </c>
      <c r="K13" s="229" t="s">
        <v>33</v>
      </c>
      <c r="L13" s="42" t="s">
        <v>34</v>
      </c>
      <c r="M13" s="229" t="s">
        <v>35</v>
      </c>
      <c r="N13" s="41" t="s">
        <v>36</v>
      </c>
      <c r="O13" s="43" t="s">
        <v>37</v>
      </c>
    </row>
    <row r="14" spans="1:17" ht="20.100000000000001" customHeight="1" thickBot="1">
      <c r="A14" s="266" t="s">
        <v>38</v>
      </c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267"/>
      <c r="O14" s="268"/>
    </row>
    <row r="15" spans="1:17" s="2" customFormat="1" ht="20.100000000000001" customHeight="1">
      <c r="A15" s="278" t="s">
        <v>39</v>
      </c>
      <c r="B15" s="279"/>
      <c r="C15" s="280"/>
      <c r="D15" s="140">
        <v>511</v>
      </c>
      <c r="E15" s="55">
        <v>408</v>
      </c>
      <c r="F15" s="45">
        <v>419</v>
      </c>
      <c r="G15" s="46">
        <v>569</v>
      </c>
      <c r="H15" s="46">
        <v>657</v>
      </c>
      <c r="I15" s="47">
        <v>321</v>
      </c>
      <c r="J15" s="138">
        <v>79</v>
      </c>
      <c r="K15" s="46">
        <v>66</v>
      </c>
      <c r="L15" s="45">
        <v>48</v>
      </c>
      <c r="M15" s="46">
        <v>81</v>
      </c>
      <c r="N15" s="214">
        <v>80</v>
      </c>
      <c r="O15" s="47">
        <v>87</v>
      </c>
      <c r="Q15" s="38"/>
    </row>
    <row r="16" spans="1:17" s="2" customFormat="1" ht="20.100000000000001" customHeight="1">
      <c r="A16" s="272" t="s">
        <v>40</v>
      </c>
      <c r="B16" s="273"/>
      <c r="C16" s="274"/>
      <c r="D16" s="125">
        <v>20</v>
      </c>
      <c r="E16" s="48">
        <v>22</v>
      </c>
      <c r="F16" s="50">
        <v>22</v>
      </c>
      <c r="G16" s="51">
        <v>23</v>
      </c>
      <c r="H16" s="16">
        <v>21</v>
      </c>
      <c r="I16" s="49">
        <v>20</v>
      </c>
      <c r="J16" s="139">
        <v>5</v>
      </c>
      <c r="K16" s="51">
        <v>6</v>
      </c>
      <c r="L16" s="50">
        <v>6</v>
      </c>
      <c r="M16" s="51">
        <v>4</v>
      </c>
      <c r="N16" s="16">
        <v>4</v>
      </c>
      <c r="O16" s="49">
        <v>5</v>
      </c>
      <c r="Q16" s="38"/>
    </row>
    <row r="17" spans="1:17" s="2" customFormat="1" ht="20.100000000000001" customHeight="1">
      <c r="A17" s="272" t="s">
        <v>41</v>
      </c>
      <c r="B17" s="273"/>
      <c r="C17" s="274"/>
      <c r="D17" s="125">
        <v>141</v>
      </c>
      <c r="E17" s="48">
        <v>136</v>
      </c>
      <c r="F17" s="50">
        <v>88</v>
      </c>
      <c r="G17" s="51">
        <v>135</v>
      </c>
      <c r="H17" s="16">
        <v>156</v>
      </c>
      <c r="I17" s="49">
        <v>114</v>
      </c>
      <c r="J17" s="139">
        <v>21</v>
      </c>
      <c r="K17" s="51">
        <v>26</v>
      </c>
      <c r="L17" s="50">
        <v>19</v>
      </c>
      <c r="M17" s="51">
        <v>30</v>
      </c>
      <c r="N17" s="16">
        <v>32</v>
      </c>
      <c r="O17" s="49">
        <v>4</v>
      </c>
      <c r="Q17" s="38"/>
    </row>
    <row r="18" spans="1:17" s="2" customFormat="1" ht="20.100000000000001" customHeight="1">
      <c r="A18" s="272" t="s">
        <v>42</v>
      </c>
      <c r="B18" s="273"/>
      <c r="C18" s="274"/>
      <c r="D18" s="125" t="s">
        <v>43</v>
      </c>
      <c r="E18" s="48">
        <v>10.33</v>
      </c>
      <c r="F18" s="122">
        <v>8.77</v>
      </c>
      <c r="G18" s="183">
        <v>9.42</v>
      </c>
      <c r="H18" s="213" t="s">
        <v>44</v>
      </c>
      <c r="I18" s="248"/>
      <c r="J18" s="125" t="s">
        <v>45</v>
      </c>
      <c r="K18" s="33">
        <v>8.33</v>
      </c>
      <c r="L18" s="48">
        <v>9.01</v>
      </c>
      <c r="M18" s="51">
        <v>18.100000000000001</v>
      </c>
      <c r="N18" s="33" t="s">
        <v>46</v>
      </c>
      <c r="O18" s="251"/>
      <c r="Q18" s="38"/>
    </row>
    <row r="19" spans="1:17" s="2" customFormat="1" ht="20.100000000000001" customHeight="1">
      <c r="A19" s="272" t="s">
        <v>47</v>
      </c>
      <c r="B19" s="273"/>
      <c r="C19" s="274"/>
      <c r="D19" s="125" t="s">
        <v>48</v>
      </c>
      <c r="E19" s="48">
        <v>7.62</v>
      </c>
      <c r="F19" s="48">
        <v>6.44</v>
      </c>
      <c r="G19" s="51">
        <v>6.26</v>
      </c>
      <c r="H19" s="33" t="s">
        <v>49</v>
      </c>
      <c r="I19" s="249"/>
      <c r="J19" s="125" t="s">
        <v>50</v>
      </c>
      <c r="K19" s="33">
        <v>6.84</v>
      </c>
      <c r="L19" s="48">
        <v>6.54</v>
      </c>
      <c r="M19" s="51">
        <v>9.2799999999999994</v>
      </c>
      <c r="N19" s="33" t="s">
        <v>51</v>
      </c>
      <c r="O19" s="251"/>
      <c r="Q19" s="38"/>
    </row>
    <row r="20" spans="1:17" s="2" customFormat="1" ht="20.100000000000001" customHeight="1">
      <c r="A20" s="275" t="s">
        <v>52</v>
      </c>
      <c r="B20" s="276"/>
      <c r="C20" s="277"/>
      <c r="D20" s="126">
        <v>96</v>
      </c>
      <c r="E20" s="54">
        <v>0.96</v>
      </c>
      <c r="F20" s="54">
        <v>0.92</v>
      </c>
      <c r="G20" s="184">
        <v>0.89</v>
      </c>
      <c r="H20" s="53">
        <v>0.85</v>
      </c>
      <c r="I20" s="250"/>
      <c r="J20" s="126">
        <v>90</v>
      </c>
      <c r="K20" s="53">
        <v>0.88</v>
      </c>
      <c r="L20" s="54">
        <v>0.9</v>
      </c>
      <c r="M20" s="184">
        <v>0.92</v>
      </c>
      <c r="N20" s="53">
        <v>0.95</v>
      </c>
      <c r="O20" s="252"/>
      <c r="Q20" s="38"/>
    </row>
    <row r="21" spans="1:17" ht="20.100000000000001" customHeight="1">
      <c r="A21" s="266" t="s">
        <v>53</v>
      </c>
      <c r="B21" s="267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N21" s="267"/>
      <c r="O21" s="268"/>
    </row>
    <row r="22" spans="1:17" s="2" customFormat="1" ht="20.100000000000001" customHeight="1">
      <c r="A22" s="278" t="s">
        <v>39</v>
      </c>
      <c r="B22" s="279"/>
      <c r="C22" s="280"/>
      <c r="D22" s="140">
        <v>511</v>
      </c>
      <c r="E22" s="55">
        <v>408</v>
      </c>
      <c r="F22" s="55">
        <v>418</v>
      </c>
      <c r="G22" s="46">
        <v>564</v>
      </c>
      <c r="H22" s="216">
        <v>657</v>
      </c>
      <c r="I22" s="56">
        <v>321</v>
      </c>
      <c r="J22" s="140">
        <v>79</v>
      </c>
      <c r="K22" s="32">
        <v>66</v>
      </c>
      <c r="L22" s="55">
        <v>48</v>
      </c>
      <c r="M22" s="46">
        <v>81</v>
      </c>
      <c r="N22" s="215">
        <v>80</v>
      </c>
      <c r="O22" s="47">
        <v>87</v>
      </c>
      <c r="Q22" s="38"/>
    </row>
    <row r="23" spans="1:17" s="2" customFormat="1" ht="20.100000000000001" customHeight="1">
      <c r="A23" s="295" t="s">
        <v>54</v>
      </c>
      <c r="B23" s="296"/>
      <c r="C23" s="296"/>
      <c r="D23" s="125">
        <v>262</v>
      </c>
      <c r="E23" s="44">
        <v>178</v>
      </c>
      <c r="F23" s="44">
        <v>238</v>
      </c>
      <c r="G23" s="50">
        <v>302</v>
      </c>
      <c r="H23" s="217">
        <v>335</v>
      </c>
      <c r="I23" s="204">
        <v>155</v>
      </c>
      <c r="J23" s="125">
        <v>21</v>
      </c>
      <c r="K23" s="33">
        <v>8</v>
      </c>
      <c r="L23" s="48">
        <v>17</v>
      </c>
      <c r="M23" s="50">
        <v>8</v>
      </c>
      <c r="N23" s="16" t="s">
        <v>55</v>
      </c>
      <c r="O23" s="224">
        <v>2</v>
      </c>
      <c r="Q23" s="38"/>
    </row>
    <row r="24" spans="1:17" s="2" customFormat="1" ht="20.100000000000001" customHeight="1">
      <c r="A24" s="295" t="s">
        <v>56</v>
      </c>
      <c r="B24" s="296"/>
      <c r="C24" s="296"/>
      <c r="D24" s="125">
        <v>249</v>
      </c>
      <c r="E24" s="44">
        <v>230</v>
      </c>
      <c r="F24" s="44">
        <v>180</v>
      </c>
      <c r="G24" s="50">
        <v>262</v>
      </c>
      <c r="H24" s="217">
        <v>322</v>
      </c>
      <c r="I24" s="204">
        <v>166</v>
      </c>
      <c r="J24" s="125">
        <v>58</v>
      </c>
      <c r="K24" s="33">
        <v>58</v>
      </c>
      <c r="L24" s="48">
        <v>31</v>
      </c>
      <c r="M24" s="50">
        <v>73</v>
      </c>
      <c r="N24" s="16">
        <v>80</v>
      </c>
      <c r="O24" s="224">
        <v>85</v>
      </c>
      <c r="Q24" s="38"/>
    </row>
    <row r="25" spans="1:17" s="2" customFormat="1" ht="20.100000000000001" customHeight="1">
      <c r="A25" s="272" t="s">
        <v>40</v>
      </c>
      <c r="B25" s="273"/>
      <c r="C25" s="274"/>
      <c r="D25" s="125">
        <v>20</v>
      </c>
      <c r="E25" s="48">
        <v>22</v>
      </c>
      <c r="F25" s="48">
        <v>22</v>
      </c>
      <c r="G25" s="51">
        <v>23</v>
      </c>
      <c r="H25" s="13">
        <v>21</v>
      </c>
      <c r="I25" s="52">
        <v>20</v>
      </c>
      <c r="J25" s="125">
        <v>5</v>
      </c>
      <c r="K25" s="33">
        <v>6</v>
      </c>
      <c r="L25" s="48">
        <v>6</v>
      </c>
      <c r="M25" s="51">
        <v>4</v>
      </c>
      <c r="N25" s="16">
        <v>4</v>
      </c>
      <c r="O25" s="49">
        <v>5</v>
      </c>
      <c r="Q25" s="38"/>
    </row>
    <row r="26" spans="1:17" s="2" customFormat="1" ht="20.100000000000001" customHeight="1">
      <c r="A26" s="272" t="s">
        <v>41</v>
      </c>
      <c r="B26" s="273"/>
      <c r="C26" s="274"/>
      <c r="D26" s="125">
        <v>141</v>
      </c>
      <c r="E26" s="48">
        <v>136</v>
      </c>
      <c r="F26" s="48">
        <v>87</v>
      </c>
      <c r="G26" s="51">
        <v>131</v>
      </c>
      <c r="H26" s="16">
        <v>156</v>
      </c>
      <c r="I26" s="52">
        <v>114</v>
      </c>
      <c r="J26" s="125">
        <v>21</v>
      </c>
      <c r="K26" s="33">
        <v>26</v>
      </c>
      <c r="L26" s="48">
        <v>19</v>
      </c>
      <c r="M26" s="51">
        <v>30</v>
      </c>
      <c r="N26" s="16">
        <v>32</v>
      </c>
      <c r="O26" s="49">
        <v>65</v>
      </c>
      <c r="Q26" s="38"/>
    </row>
    <row r="27" spans="1:17" s="2" customFormat="1" ht="20.100000000000001" customHeight="1">
      <c r="A27" s="272" t="s">
        <v>42</v>
      </c>
      <c r="B27" s="273"/>
      <c r="C27" s="274"/>
      <c r="D27" s="125" t="s">
        <v>43</v>
      </c>
      <c r="E27" s="48">
        <v>10.33</v>
      </c>
      <c r="F27" s="48">
        <v>9.07</v>
      </c>
      <c r="G27" s="185">
        <v>9.59</v>
      </c>
      <c r="H27" s="213" t="s">
        <v>44</v>
      </c>
      <c r="I27" s="249"/>
      <c r="J27" s="125" t="s">
        <v>45</v>
      </c>
      <c r="K27" s="33">
        <v>8.33</v>
      </c>
      <c r="L27" s="48">
        <v>9.01</v>
      </c>
      <c r="M27" s="51">
        <v>18.100000000000001</v>
      </c>
      <c r="N27" s="33" t="s">
        <v>46</v>
      </c>
      <c r="O27" s="251"/>
      <c r="Q27" s="38"/>
    </row>
    <row r="28" spans="1:17" s="2" customFormat="1" ht="24" customHeight="1">
      <c r="A28" s="272" t="s">
        <v>47</v>
      </c>
      <c r="B28" s="273"/>
      <c r="C28" s="274"/>
      <c r="D28" s="125" t="s">
        <v>48</v>
      </c>
      <c r="E28" s="48">
        <v>7.62</v>
      </c>
      <c r="F28" s="48">
        <v>6.65</v>
      </c>
      <c r="G28" s="185">
        <v>6.31</v>
      </c>
      <c r="H28" s="33" t="s">
        <v>49</v>
      </c>
      <c r="I28" s="249"/>
      <c r="J28" s="125" t="s">
        <v>50</v>
      </c>
      <c r="K28" s="33">
        <v>6.84</v>
      </c>
      <c r="L28" s="48">
        <v>6.54</v>
      </c>
      <c r="M28" s="51">
        <v>9.2799999999999994</v>
      </c>
      <c r="N28" s="33" t="s">
        <v>51</v>
      </c>
      <c r="O28" s="251"/>
      <c r="Q28" s="38"/>
    </row>
    <row r="29" spans="1:17" s="2" customFormat="1" ht="21.75" customHeight="1">
      <c r="A29" s="275" t="s">
        <v>52</v>
      </c>
      <c r="B29" s="276"/>
      <c r="C29" s="277"/>
      <c r="D29" s="126">
        <v>96</v>
      </c>
      <c r="E29" s="54">
        <v>0.96</v>
      </c>
      <c r="F29" s="54">
        <v>0.91</v>
      </c>
      <c r="G29" s="186">
        <v>0.89</v>
      </c>
      <c r="H29" s="53">
        <v>0.85</v>
      </c>
      <c r="I29" s="250"/>
      <c r="J29" s="126">
        <v>90</v>
      </c>
      <c r="K29" s="53">
        <v>0.88</v>
      </c>
      <c r="L29" s="54">
        <v>0.9</v>
      </c>
      <c r="M29" s="184">
        <v>0.92</v>
      </c>
      <c r="N29" s="53">
        <v>0.95</v>
      </c>
      <c r="O29" s="252"/>
      <c r="Q29" s="38"/>
    </row>
    <row r="30" spans="1:17" s="2" customFormat="1" ht="20.25" customHeight="1">
      <c r="A30" s="269" t="s">
        <v>57</v>
      </c>
      <c r="B30" s="270"/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0"/>
      <c r="O30" s="271"/>
      <c r="Q30" s="38"/>
    </row>
    <row r="31" spans="1:17" s="2" customFormat="1" ht="20.100000000000001" customHeight="1">
      <c r="A31" s="278" t="s">
        <v>39</v>
      </c>
      <c r="B31" s="279"/>
      <c r="C31" s="280"/>
      <c r="D31" s="144"/>
      <c r="E31" s="133"/>
      <c r="F31" s="134">
        <v>1</v>
      </c>
      <c r="G31" s="187">
        <v>5</v>
      </c>
      <c r="H31" s="198"/>
      <c r="I31" s="198"/>
      <c r="J31" s="141"/>
      <c r="K31" s="57"/>
      <c r="L31" s="135"/>
      <c r="M31" s="135"/>
      <c r="N31" s="201"/>
      <c r="O31" s="225"/>
      <c r="Q31" s="38"/>
    </row>
    <row r="32" spans="1:17" s="2" customFormat="1" ht="20.100000000000001" customHeight="1">
      <c r="A32" s="281" t="s">
        <v>58</v>
      </c>
      <c r="B32" s="282"/>
      <c r="C32" s="282"/>
      <c r="D32" s="145"/>
      <c r="E32" s="58"/>
      <c r="F32" s="48">
        <v>1</v>
      </c>
      <c r="G32" s="51">
        <v>4</v>
      </c>
      <c r="H32" s="199"/>
      <c r="I32" s="199"/>
      <c r="J32" s="142"/>
      <c r="K32" s="59"/>
      <c r="L32" s="136"/>
      <c r="M32" s="136"/>
      <c r="N32" s="202"/>
      <c r="O32" s="226"/>
      <c r="Q32" s="38"/>
    </row>
    <row r="33" spans="1:17" s="2" customFormat="1" ht="20.100000000000001" customHeight="1">
      <c r="A33" s="281" t="s">
        <v>42</v>
      </c>
      <c r="B33" s="282"/>
      <c r="C33" s="282"/>
      <c r="D33" s="145"/>
      <c r="E33" s="58"/>
      <c r="F33" s="48">
        <v>1</v>
      </c>
      <c r="G33" s="51">
        <v>4.7</v>
      </c>
      <c r="H33" s="199"/>
      <c r="I33" s="199"/>
      <c r="J33" s="142"/>
      <c r="K33" s="59"/>
      <c r="L33" s="136"/>
      <c r="M33" s="136"/>
      <c r="N33" s="202"/>
      <c r="O33" s="226"/>
      <c r="Q33" s="38"/>
    </row>
    <row r="34" spans="1:17" s="2" customFormat="1" ht="20.100000000000001" customHeight="1">
      <c r="A34" s="281" t="s">
        <v>59</v>
      </c>
      <c r="B34" s="282"/>
      <c r="C34" s="282"/>
      <c r="D34" s="145"/>
      <c r="E34" s="58"/>
      <c r="F34" s="48">
        <v>1</v>
      </c>
      <c r="G34" s="51">
        <v>4.8</v>
      </c>
      <c r="H34" s="199"/>
      <c r="I34" s="199"/>
      <c r="J34" s="142"/>
      <c r="K34" s="59"/>
      <c r="L34" s="136"/>
      <c r="M34" s="136"/>
      <c r="N34" s="202"/>
      <c r="O34" s="226"/>
      <c r="Q34" s="38"/>
    </row>
    <row r="35" spans="1:17" s="2" customFormat="1" ht="20.100000000000001" customHeight="1" thickBot="1">
      <c r="A35" s="287" t="s">
        <v>52</v>
      </c>
      <c r="B35" s="288"/>
      <c r="C35" s="289"/>
      <c r="D35" s="146"/>
      <c r="E35" s="60"/>
      <c r="F35" s="54">
        <v>1</v>
      </c>
      <c r="G35" s="184">
        <v>1</v>
      </c>
      <c r="H35" s="200"/>
      <c r="I35" s="200"/>
      <c r="J35" s="143"/>
      <c r="K35" s="61"/>
      <c r="L35" s="137"/>
      <c r="M35" s="137"/>
      <c r="N35" s="203"/>
      <c r="O35" s="227"/>
      <c r="Q35" s="38"/>
    </row>
    <row r="37" spans="1:17">
      <c r="A37" s="62" t="s">
        <v>60</v>
      </c>
    </row>
    <row r="38" spans="1:17" ht="15" thickBot="1"/>
    <row r="39" spans="1:17">
      <c r="D39" s="253" t="s">
        <v>61</v>
      </c>
      <c r="E39" s="254"/>
      <c r="F39" s="254"/>
      <c r="G39" s="254"/>
      <c r="H39" s="254"/>
      <c r="I39" s="255"/>
      <c r="J39" s="23"/>
      <c r="K39" s="23"/>
      <c r="L39" s="23"/>
      <c r="M39" s="23"/>
      <c r="N39" s="23"/>
      <c r="O39" s="23"/>
    </row>
    <row r="40" spans="1:17" ht="15" thickBot="1">
      <c r="D40" s="256"/>
      <c r="E40" s="257"/>
      <c r="F40" s="257"/>
      <c r="G40" s="257"/>
      <c r="H40" s="257"/>
      <c r="I40" s="258"/>
      <c r="J40" s="23"/>
      <c r="K40" s="23"/>
      <c r="L40" s="23"/>
      <c r="M40" s="23"/>
      <c r="N40" s="23"/>
      <c r="O40" s="23"/>
    </row>
    <row r="41" spans="1:17" ht="15" thickBot="1">
      <c r="D41" s="253" t="s">
        <v>7</v>
      </c>
      <c r="E41" s="286"/>
      <c r="F41" s="261" t="s">
        <v>8</v>
      </c>
      <c r="G41" s="262"/>
      <c r="H41" s="254" t="s">
        <v>9</v>
      </c>
      <c r="I41" s="255"/>
      <c r="J41" s="23"/>
      <c r="K41" s="23"/>
      <c r="L41" s="23"/>
      <c r="M41" s="23"/>
      <c r="N41" s="23"/>
      <c r="O41" s="23"/>
    </row>
    <row r="42" spans="1:17" ht="21" thickBot="1">
      <c r="D42" s="6" t="s">
        <v>32</v>
      </c>
      <c r="E42" s="8" t="s">
        <v>33</v>
      </c>
      <c r="F42" s="8" t="s">
        <v>34</v>
      </c>
      <c r="G42" s="8" t="s">
        <v>35</v>
      </c>
      <c r="H42" s="10" t="s">
        <v>36</v>
      </c>
      <c r="I42" s="9" t="s">
        <v>37</v>
      </c>
      <c r="J42" s="63"/>
      <c r="K42" s="63"/>
      <c r="L42" s="63"/>
      <c r="M42" s="63"/>
      <c r="N42" s="63"/>
      <c r="O42" s="63"/>
    </row>
    <row r="43" spans="1:17" ht="20.100000000000001" customHeight="1">
      <c r="A43" s="290" t="s">
        <v>62</v>
      </c>
      <c r="B43" s="291"/>
      <c r="C43" s="292"/>
      <c r="D43" s="130"/>
      <c r="E43" s="13">
        <v>3</v>
      </c>
      <c r="F43" s="131"/>
      <c r="G43" s="181">
        <v>4</v>
      </c>
      <c r="H43" s="13">
        <v>14</v>
      </c>
      <c r="I43" s="132">
        <v>14</v>
      </c>
    </row>
    <row r="44" spans="1:17" ht="20.100000000000001" customHeight="1">
      <c r="A44" s="272" t="s">
        <v>63</v>
      </c>
      <c r="B44" s="273"/>
      <c r="C44" s="274"/>
      <c r="D44" s="127"/>
      <c r="E44" s="16">
        <v>12</v>
      </c>
      <c r="F44" s="123"/>
      <c r="G44" s="51">
        <v>4</v>
      </c>
      <c r="H44" s="16">
        <v>2</v>
      </c>
      <c r="I44" s="128">
        <v>2</v>
      </c>
    </row>
    <row r="45" spans="1:17" ht="20.100000000000001" customHeight="1">
      <c r="A45" s="281" t="s">
        <v>64</v>
      </c>
      <c r="B45" s="282"/>
      <c r="C45" s="282"/>
      <c r="D45" s="127"/>
      <c r="E45" s="16">
        <v>0</v>
      </c>
      <c r="F45" s="123"/>
      <c r="G45" s="51">
        <v>3</v>
      </c>
      <c r="H45" s="16">
        <v>4</v>
      </c>
      <c r="I45" s="128">
        <v>2</v>
      </c>
    </row>
    <row r="46" spans="1:17" ht="20.100000000000001" customHeight="1">
      <c r="A46" s="272" t="s">
        <v>65</v>
      </c>
      <c r="B46" s="273"/>
      <c r="C46" s="274"/>
      <c r="D46" s="15">
        <v>25</v>
      </c>
      <c r="E46" s="16">
        <v>28</v>
      </c>
      <c r="F46" s="124">
        <v>28</v>
      </c>
      <c r="G46" s="51">
        <v>26</v>
      </c>
      <c r="H46" s="16">
        <v>25</v>
      </c>
      <c r="I46" s="64">
        <v>20</v>
      </c>
    </row>
    <row r="47" spans="1:17" ht="20.100000000000001" customHeight="1" thickBot="1">
      <c r="A47" s="283" t="s">
        <v>66</v>
      </c>
      <c r="B47" s="284"/>
      <c r="C47" s="285"/>
      <c r="D47" s="34">
        <v>31</v>
      </c>
      <c r="E47" s="35">
        <v>27</v>
      </c>
      <c r="F47" s="129">
        <v>18</v>
      </c>
      <c r="G47" s="182">
        <v>31</v>
      </c>
      <c r="H47" s="35">
        <v>42</v>
      </c>
      <c r="I47" s="65">
        <v>36</v>
      </c>
    </row>
    <row r="48" spans="1:17">
      <c r="A48" s="66"/>
      <c r="B48" s="66"/>
      <c r="C48" s="66"/>
    </row>
  </sheetData>
  <sheetProtection algorithmName="SHA-512" hashValue="vxiIMmMf8WqJExibp8X/6OvM/iu1HUd88ygAIywwwOTr4kIW0q/PD9G5O38o0kQ/fJWz/AKURkhzKGsjEwh+Lg==" saltValue="6k6KyyI1Cczr1qZi0H16KA==" spinCount="100000" sheet="1" objects="1" scenarios="1"/>
  <mergeCells count="39">
    <mergeCell ref="A23:C23"/>
    <mergeCell ref="A24:C24"/>
    <mergeCell ref="A33:C33"/>
    <mergeCell ref="A34:C34"/>
    <mergeCell ref="A35:C35"/>
    <mergeCell ref="A43:C43"/>
    <mergeCell ref="D10:I11"/>
    <mergeCell ref="D12:E12"/>
    <mergeCell ref="F12:G12"/>
    <mergeCell ref="H12:I12"/>
    <mergeCell ref="A25:C25"/>
    <mergeCell ref="A15:C15"/>
    <mergeCell ref="A16:C16"/>
    <mergeCell ref="A17:C17"/>
    <mergeCell ref="A18:C18"/>
    <mergeCell ref="A19:C19"/>
    <mergeCell ref="A20:C20"/>
    <mergeCell ref="A22:C22"/>
    <mergeCell ref="A44:C44"/>
    <mergeCell ref="A45:C45"/>
    <mergeCell ref="A46:C46"/>
    <mergeCell ref="A47:C47"/>
    <mergeCell ref="D41:E41"/>
    <mergeCell ref="F41:G41"/>
    <mergeCell ref="H41:I41"/>
    <mergeCell ref="D39:I40"/>
    <mergeCell ref="J10:O11"/>
    <mergeCell ref="J12:K12"/>
    <mergeCell ref="L12:M12"/>
    <mergeCell ref="N12:O12"/>
    <mergeCell ref="A14:O14"/>
    <mergeCell ref="A21:O21"/>
    <mergeCell ref="A30:O30"/>
    <mergeCell ref="A26:C26"/>
    <mergeCell ref="A27:C27"/>
    <mergeCell ref="A28:C28"/>
    <mergeCell ref="A29:C29"/>
    <mergeCell ref="A31:C31"/>
    <mergeCell ref="A32:C32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Y39"/>
  <sheetViews>
    <sheetView zoomScale="80" zoomScaleNormal="80" workbookViewId="0">
      <selection activeCell="A12" sqref="A12"/>
    </sheetView>
  </sheetViews>
  <sheetFormatPr defaultColWidth="9.140625" defaultRowHeight="14.45"/>
  <cols>
    <col min="1" max="1" width="39.5703125" style="67" customWidth="1"/>
    <col min="2" max="11" width="9.140625" style="67"/>
    <col min="12" max="12" width="10" style="67" customWidth="1"/>
    <col min="13" max="16384" width="9.140625" style="67"/>
  </cols>
  <sheetData>
    <row r="6" spans="1:21" ht="18.75" customHeight="1"/>
    <row r="7" spans="1:21">
      <c r="A7" s="300" t="s">
        <v>67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68"/>
      <c r="O7" s="68"/>
      <c r="P7" s="68"/>
      <c r="Q7" s="68"/>
      <c r="R7" s="68"/>
      <c r="S7" s="68"/>
    </row>
    <row r="8" spans="1:21">
      <c r="A8" s="309" t="s">
        <v>68</v>
      </c>
      <c r="B8" s="309"/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68"/>
      <c r="O8" s="68"/>
      <c r="P8" s="68"/>
      <c r="Q8" s="68"/>
      <c r="R8" s="68"/>
      <c r="S8" s="68"/>
      <c r="T8" s="68"/>
      <c r="U8" s="68"/>
    </row>
    <row r="9" spans="1:21" ht="6" customHeight="1" thickBo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8"/>
      <c r="O9" s="68"/>
      <c r="P9" s="68"/>
      <c r="Q9" s="68"/>
      <c r="R9" s="68"/>
      <c r="S9" s="68"/>
      <c r="T9" s="68"/>
      <c r="U9" s="68"/>
    </row>
    <row r="10" spans="1:21" ht="15" thickBot="1">
      <c r="A10" s="69" t="s">
        <v>69</v>
      </c>
      <c r="B10" s="297" t="s">
        <v>2</v>
      </c>
      <c r="C10" s="298"/>
      <c r="D10" s="298"/>
      <c r="E10" s="298"/>
      <c r="F10" s="298"/>
      <c r="G10" s="299"/>
      <c r="H10" s="297" t="s">
        <v>3</v>
      </c>
      <c r="I10" s="298"/>
      <c r="J10" s="298"/>
      <c r="K10" s="298"/>
      <c r="L10" s="298"/>
      <c r="M10" s="299"/>
      <c r="N10" s="68"/>
      <c r="O10" s="68"/>
    </row>
    <row r="11" spans="1:21" ht="15" thickBot="1">
      <c r="A11" s="69" t="s">
        <v>69</v>
      </c>
      <c r="B11" s="304" t="s">
        <v>7</v>
      </c>
      <c r="C11" s="305"/>
      <c r="D11" s="304" t="s">
        <v>8</v>
      </c>
      <c r="E11" s="305"/>
      <c r="F11" s="307" t="s">
        <v>9</v>
      </c>
      <c r="G11" s="305"/>
      <c r="H11" s="301" t="s">
        <v>7</v>
      </c>
      <c r="I11" s="308"/>
      <c r="J11" s="301" t="s">
        <v>8</v>
      </c>
      <c r="K11" s="305"/>
      <c r="L11" s="304" t="s">
        <v>9</v>
      </c>
      <c r="M11" s="305"/>
      <c r="N11" s="68"/>
      <c r="O11" s="68"/>
      <c r="P11" s="68"/>
      <c r="Q11" s="68"/>
      <c r="R11" s="68"/>
      <c r="S11" s="68"/>
      <c r="T11" s="68"/>
      <c r="U11" s="68"/>
    </row>
    <row r="12" spans="1:21" ht="24" thickBot="1">
      <c r="A12" s="70" t="s">
        <v>10</v>
      </c>
      <c r="B12" s="151" t="s">
        <v>11</v>
      </c>
      <c r="C12" s="152" t="s">
        <v>70</v>
      </c>
      <c r="D12" s="153" t="s">
        <v>13</v>
      </c>
      <c r="E12" s="154" t="s">
        <v>71</v>
      </c>
      <c r="F12" s="71" t="s">
        <v>15</v>
      </c>
      <c r="G12" s="155" t="s">
        <v>72</v>
      </c>
      <c r="H12" s="167" t="s">
        <v>73</v>
      </c>
      <c r="I12" s="152" t="s">
        <v>70</v>
      </c>
      <c r="J12" s="153" t="s">
        <v>13</v>
      </c>
      <c r="K12" s="154" t="s">
        <v>71</v>
      </c>
      <c r="L12" s="71" t="s">
        <v>15</v>
      </c>
      <c r="M12" s="155" t="s">
        <v>72</v>
      </c>
      <c r="N12" s="68"/>
      <c r="O12" s="68"/>
      <c r="P12" s="68"/>
      <c r="Q12" s="68"/>
      <c r="R12" s="68"/>
      <c r="S12" s="68"/>
      <c r="T12" s="68"/>
      <c r="U12" s="68"/>
    </row>
    <row r="13" spans="1:21" ht="22.5" customHeight="1" thickBot="1">
      <c r="A13" s="72" t="s">
        <v>74</v>
      </c>
      <c r="B13" s="73">
        <v>155</v>
      </c>
      <c r="C13" s="74">
        <v>135</v>
      </c>
      <c r="D13" s="161">
        <v>138</v>
      </c>
      <c r="E13" s="161">
        <v>126</v>
      </c>
      <c r="F13" s="156">
        <v>137</v>
      </c>
      <c r="G13" s="162">
        <v>115</v>
      </c>
      <c r="H13" s="73">
        <v>16</v>
      </c>
      <c r="I13" s="74">
        <v>15</v>
      </c>
      <c r="J13" s="156">
        <v>17</v>
      </c>
      <c r="K13" s="161">
        <v>16</v>
      </c>
      <c r="L13" s="161">
        <v>18</v>
      </c>
      <c r="M13" s="161">
        <v>15</v>
      </c>
      <c r="N13" s="75"/>
      <c r="O13" s="75"/>
      <c r="P13" s="75"/>
      <c r="Q13" s="75"/>
      <c r="R13" s="75"/>
      <c r="S13" s="75"/>
      <c r="T13" s="75"/>
      <c r="U13" s="75"/>
    </row>
    <row r="14" spans="1:21" ht="32.25" customHeight="1">
      <c r="A14" s="76" t="s">
        <v>75</v>
      </c>
      <c r="B14" s="78">
        <v>4</v>
      </c>
      <c r="C14" s="79">
        <v>7</v>
      </c>
      <c r="D14" s="159">
        <v>53</v>
      </c>
      <c r="E14" s="159">
        <v>92</v>
      </c>
      <c r="F14" s="147">
        <v>153</v>
      </c>
      <c r="G14" s="160">
        <v>115</v>
      </c>
      <c r="H14" s="168"/>
      <c r="I14" s="83"/>
      <c r="J14" s="166"/>
      <c r="K14" s="205">
        <v>52</v>
      </c>
      <c r="L14" s="79">
        <v>55</v>
      </c>
      <c r="M14" s="235">
        <v>15</v>
      </c>
      <c r="N14" s="68"/>
      <c r="O14" s="68"/>
      <c r="P14" s="68"/>
      <c r="Q14" s="68"/>
      <c r="R14" s="68"/>
      <c r="S14" s="68"/>
      <c r="T14" s="68"/>
      <c r="U14" s="68"/>
    </row>
    <row r="15" spans="1:21" ht="30.75" customHeight="1">
      <c r="A15" s="77" t="s">
        <v>76</v>
      </c>
      <c r="B15" s="78">
        <v>615</v>
      </c>
      <c r="C15" s="79">
        <v>486</v>
      </c>
      <c r="D15" s="159">
        <v>361</v>
      </c>
      <c r="E15" s="159">
        <v>342</v>
      </c>
      <c r="F15" s="147">
        <v>284</v>
      </c>
      <c r="G15" s="157">
        <v>0</v>
      </c>
      <c r="H15" s="78">
        <v>36</v>
      </c>
      <c r="I15" s="79">
        <v>48</v>
      </c>
      <c r="J15" s="147">
        <v>44</v>
      </c>
      <c r="K15" s="159">
        <v>25</v>
      </c>
      <c r="L15" s="79">
        <v>34</v>
      </c>
      <c r="M15" s="236">
        <v>0</v>
      </c>
      <c r="N15" s="68"/>
      <c r="O15" s="68"/>
      <c r="P15" s="68"/>
      <c r="Q15" s="68"/>
      <c r="R15" s="68"/>
      <c r="S15" s="68"/>
      <c r="T15" s="68"/>
      <c r="U15" s="68"/>
    </row>
    <row r="16" spans="1:21" ht="24">
      <c r="A16" s="80" t="s">
        <v>77</v>
      </c>
      <c r="B16" s="81">
        <f>B14+B15</f>
        <v>619</v>
      </c>
      <c r="C16" s="82">
        <f>C14+C15</f>
        <v>493</v>
      </c>
      <c r="D16" s="150">
        <f t="shared" ref="D16:M16" si="0">D14+D15</f>
        <v>414</v>
      </c>
      <c r="E16" s="150">
        <f t="shared" si="0"/>
        <v>434</v>
      </c>
      <c r="F16" s="148">
        <f t="shared" si="0"/>
        <v>437</v>
      </c>
      <c r="G16" s="158">
        <f t="shared" si="0"/>
        <v>115</v>
      </c>
      <c r="H16" s="81">
        <f t="shared" si="0"/>
        <v>36</v>
      </c>
      <c r="I16" s="82">
        <f t="shared" si="0"/>
        <v>48</v>
      </c>
      <c r="J16" s="150">
        <f t="shared" si="0"/>
        <v>44</v>
      </c>
      <c r="K16" s="150">
        <f t="shared" si="0"/>
        <v>77</v>
      </c>
      <c r="L16" s="148">
        <f t="shared" si="0"/>
        <v>89</v>
      </c>
      <c r="M16" s="158">
        <f t="shared" si="0"/>
        <v>15</v>
      </c>
      <c r="N16" s="75"/>
      <c r="O16" s="75"/>
      <c r="P16" s="75"/>
      <c r="Q16" s="75"/>
      <c r="R16" s="75"/>
      <c r="S16" s="75"/>
      <c r="T16" s="75"/>
      <c r="U16" s="75"/>
    </row>
    <row r="17" spans="1:25" ht="27.75" customHeight="1">
      <c r="A17" s="77" t="s">
        <v>78</v>
      </c>
      <c r="B17" s="78">
        <v>0.02</v>
      </c>
      <c r="C17" s="79">
        <v>0.05</v>
      </c>
      <c r="D17" s="159">
        <v>0.05</v>
      </c>
      <c r="E17" s="159">
        <v>0.78</v>
      </c>
      <c r="F17" s="147">
        <v>1.19</v>
      </c>
      <c r="G17" s="157">
        <v>0</v>
      </c>
      <c r="H17" s="168"/>
      <c r="I17" s="83"/>
      <c r="J17" s="166"/>
      <c r="K17" s="159">
        <v>3.25</v>
      </c>
      <c r="L17" s="147">
        <v>3.05</v>
      </c>
      <c r="M17" s="236">
        <v>0</v>
      </c>
      <c r="N17" s="68"/>
      <c r="O17" s="68"/>
      <c r="P17" s="68"/>
      <c r="Q17" s="68"/>
      <c r="R17" s="68"/>
      <c r="S17" s="68"/>
      <c r="T17" s="68"/>
      <c r="U17" s="68"/>
    </row>
    <row r="18" spans="1:25" ht="28.5" customHeight="1">
      <c r="A18" s="77" t="s">
        <v>79</v>
      </c>
      <c r="B18" s="78">
        <v>3.9</v>
      </c>
      <c r="C18" s="79">
        <v>3.5</v>
      </c>
      <c r="D18" s="159">
        <v>3.5</v>
      </c>
      <c r="E18" s="159">
        <v>2.92</v>
      </c>
      <c r="F18" s="147">
        <v>2.4900000000000002</v>
      </c>
      <c r="G18" s="157">
        <v>0</v>
      </c>
      <c r="H18" s="78">
        <v>2.25</v>
      </c>
      <c r="I18" s="192">
        <v>3.2</v>
      </c>
      <c r="J18" s="191">
        <v>4.4000000000000004</v>
      </c>
      <c r="K18" s="159">
        <v>1.56</v>
      </c>
      <c r="L18" s="147">
        <v>1.8</v>
      </c>
      <c r="M18" s="236">
        <v>0</v>
      </c>
      <c r="N18" s="68"/>
      <c r="O18" s="68"/>
      <c r="P18" s="68"/>
      <c r="Q18" s="68"/>
      <c r="R18" s="68"/>
      <c r="S18" s="68"/>
      <c r="T18" s="68"/>
      <c r="U18" s="68"/>
    </row>
    <row r="19" spans="1:25" ht="42.75" customHeight="1" thickBot="1">
      <c r="A19" s="84" t="s">
        <v>80</v>
      </c>
      <c r="B19" s="163">
        <f>AVERAGE(B17:B18)</f>
        <v>1.96</v>
      </c>
      <c r="C19" s="188">
        <f>AVERAGE(C17:C18)</f>
        <v>1.7749999999999999</v>
      </c>
      <c r="D19" s="189">
        <f t="shared" ref="D19:F19" si="1">AVERAGE(D17:D18)</f>
        <v>1.7749999999999999</v>
      </c>
      <c r="E19" s="189">
        <f t="shared" si="1"/>
        <v>1.85</v>
      </c>
      <c r="F19" s="190">
        <f t="shared" si="1"/>
        <v>1.84</v>
      </c>
      <c r="G19" s="247">
        <f>AVERAGE(G17:G18)</f>
        <v>0</v>
      </c>
      <c r="H19" s="163">
        <f>AVERAGE(H17:H18)</f>
        <v>2.25</v>
      </c>
      <c r="I19" s="193">
        <f>AVERAGE(I17:I18)</f>
        <v>3.2</v>
      </c>
      <c r="J19" s="194">
        <f t="shared" ref="J19" si="2">AVERAGE(J17:J18)</f>
        <v>4.4000000000000004</v>
      </c>
      <c r="K19" s="189">
        <f t="shared" ref="K19" si="3">AVERAGE(K17:K18)</f>
        <v>2.4050000000000002</v>
      </c>
      <c r="L19" s="190">
        <f>AVERAGE(L17:L18)</f>
        <v>2.4249999999999998</v>
      </c>
      <c r="M19" s="218">
        <f>AVERAGE(M17:M18)</f>
        <v>0</v>
      </c>
      <c r="N19" s="75"/>
      <c r="O19" s="75"/>
      <c r="P19" s="75"/>
      <c r="Q19" s="75"/>
      <c r="R19" s="75"/>
      <c r="S19" s="75"/>
      <c r="T19" s="75"/>
      <c r="U19" s="75"/>
    </row>
    <row r="20" spans="1:25" ht="25.5" customHeight="1" thickBot="1">
      <c r="A20" s="85" t="s">
        <v>81</v>
      </c>
      <c r="B20" s="86">
        <v>13</v>
      </c>
      <c r="C20" s="87">
        <v>2</v>
      </c>
      <c r="D20" s="164">
        <v>15</v>
      </c>
      <c r="E20" s="164">
        <v>26</v>
      </c>
      <c r="F20" s="149">
        <v>12</v>
      </c>
      <c r="G20" s="165">
        <v>0</v>
      </c>
      <c r="H20" s="86">
        <v>2</v>
      </c>
      <c r="I20" s="87">
        <v>1</v>
      </c>
      <c r="J20" s="149">
        <v>2</v>
      </c>
      <c r="K20" s="164">
        <v>3</v>
      </c>
      <c r="L20" s="87">
        <v>4</v>
      </c>
      <c r="M20" s="234">
        <v>0</v>
      </c>
      <c r="N20" s="75"/>
      <c r="O20" s="75"/>
      <c r="P20" s="75"/>
      <c r="Q20" s="75"/>
      <c r="R20" s="75"/>
      <c r="S20" s="75"/>
      <c r="T20" s="75"/>
      <c r="U20" s="75"/>
    </row>
    <row r="21" spans="1:25">
      <c r="A21" s="88" t="s">
        <v>69</v>
      </c>
      <c r="B21" s="89" t="s">
        <v>69</v>
      </c>
      <c r="C21" s="89" t="s">
        <v>69</v>
      </c>
      <c r="D21" s="89" t="s">
        <v>69</v>
      </c>
      <c r="E21" s="89" t="s">
        <v>69</v>
      </c>
      <c r="F21" s="89" t="s">
        <v>69</v>
      </c>
      <c r="G21" s="89" t="s">
        <v>69</v>
      </c>
      <c r="H21" s="89" t="s">
        <v>69</v>
      </c>
      <c r="I21" s="89" t="s">
        <v>69</v>
      </c>
      <c r="J21" s="89" t="s">
        <v>69</v>
      </c>
      <c r="K21" s="75"/>
      <c r="L21" s="75"/>
      <c r="M21" s="75"/>
      <c r="N21" s="75"/>
      <c r="O21" s="75"/>
      <c r="P21" s="75"/>
      <c r="Q21" s="75"/>
      <c r="R21" s="75"/>
    </row>
    <row r="22" spans="1:25">
      <c r="A22" s="309" t="s">
        <v>82</v>
      </c>
      <c r="B22" s="309"/>
      <c r="C22" s="309"/>
      <c r="D22" s="309"/>
      <c r="E22" s="309"/>
      <c r="F22" s="309"/>
      <c r="G22" s="309"/>
      <c r="H22" s="309"/>
      <c r="I22" s="309"/>
      <c r="J22" s="309"/>
      <c r="K22" s="309"/>
      <c r="L22" s="309"/>
      <c r="M22" s="309"/>
      <c r="N22" s="68"/>
      <c r="O22" s="68"/>
      <c r="P22" s="68"/>
      <c r="Q22" s="68"/>
      <c r="R22" s="68"/>
      <c r="S22" s="68"/>
      <c r="T22" s="68"/>
      <c r="U22" s="68"/>
    </row>
    <row r="23" spans="1:25" ht="6.75" customHeight="1" thickBot="1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68"/>
      <c r="O23" s="68"/>
      <c r="P23" s="68"/>
      <c r="Q23" s="68"/>
    </row>
    <row r="24" spans="1:25" ht="15" thickBot="1">
      <c r="A24" s="69" t="s">
        <v>69</v>
      </c>
      <c r="B24" s="297" t="s">
        <v>2</v>
      </c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9"/>
      <c r="N24" s="297" t="s">
        <v>3</v>
      </c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9"/>
    </row>
    <row r="25" spans="1:25" ht="15" thickBot="1">
      <c r="A25" s="69" t="s">
        <v>69</v>
      </c>
      <c r="B25" s="306" t="s">
        <v>7</v>
      </c>
      <c r="C25" s="298"/>
      <c r="D25" s="298"/>
      <c r="E25" s="298"/>
      <c r="F25" s="297" t="s">
        <v>8</v>
      </c>
      <c r="G25" s="298"/>
      <c r="H25" s="298"/>
      <c r="I25" s="299"/>
      <c r="J25" s="297" t="s">
        <v>9</v>
      </c>
      <c r="K25" s="298"/>
      <c r="L25" s="298"/>
      <c r="M25" s="299"/>
      <c r="N25" s="301" t="s">
        <v>7</v>
      </c>
      <c r="O25" s="302"/>
      <c r="P25" s="302"/>
      <c r="Q25" s="303"/>
      <c r="R25" s="297" t="s">
        <v>8</v>
      </c>
      <c r="S25" s="298"/>
      <c r="T25" s="298"/>
      <c r="U25" s="299"/>
      <c r="V25" s="297" t="s">
        <v>9</v>
      </c>
      <c r="W25" s="298"/>
      <c r="X25" s="298"/>
      <c r="Y25" s="299"/>
    </row>
    <row r="26" spans="1:25" ht="31.15" thickBot="1">
      <c r="A26" s="91" t="s">
        <v>10</v>
      </c>
      <c r="B26" s="92" t="s">
        <v>83</v>
      </c>
      <c r="C26" s="93" t="s">
        <v>84</v>
      </c>
      <c r="D26" s="93" t="s">
        <v>85</v>
      </c>
      <c r="E26" s="93" t="s">
        <v>86</v>
      </c>
      <c r="F26" s="93" t="s">
        <v>87</v>
      </c>
      <c r="G26" s="94" t="s">
        <v>88</v>
      </c>
      <c r="H26" s="93" t="s">
        <v>89</v>
      </c>
      <c r="I26" s="93" t="s">
        <v>90</v>
      </c>
      <c r="J26" s="93" t="s">
        <v>91</v>
      </c>
      <c r="K26" s="94" t="s">
        <v>92</v>
      </c>
      <c r="L26" s="93" t="s">
        <v>93</v>
      </c>
      <c r="M26" s="95" t="s">
        <v>94</v>
      </c>
      <c r="N26" s="93" t="s">
        <v>83</v>
      </c>
      <c r="O26" s="93" t="s">
        <v>84</v>
      </c>
      <c r="P26" s="93" t="s">
        <v>85</v>
      </c>
      <c r="Q26" s="93" t="s">
        <v>86</v>
      </c>
      <c r="R26" s="93" t="s">
        <v>87</v>
      </c>
      <c r="S26" s="94" t="s">
        <v>88</v>
      </c>
      <c r="T26" s="93" t="s">
        <v>89</v>
      </c>
      <c r="U26" s="93" t="s">
        <v>90</v>
      </c>
      <c r="V26" s="93" t="s">
        <v>91</v>
      </c>
      <c r="W26" s="94" t="s">
        <v>92</v>
      </c>
      <c r="X26" s="93" t="s">
        <v>93</v>
      </c>
      <c r="Y26" s="95" t="s">
        <v>94</v>
      </c>
    </row>
    <row r="27" spans="1:25" ht="25.5" customHeight="1">
      <c r="A27" s="96" t="s">
        <v>95</v>
      </c>
      <c r="B27" s="169">
        <v>0</v>
      </c>
      <c r="C27" s="170">
        <v>3</v>
      </c>
      <c r="D27" s="170">
        <v>0</v>
      </c>
      <c r="E27" s="170">
        <v>7</v>
      </c>
      <c r="F27" s="171">
        <v>1</v>
      </c>
      <c r="G27" s="171">
        <v>3</v>
      </c>
      <c r="H27" s="171">
        <v>6</v>
      </c>
      <c r="I27" s="171">
        <v>0</v>
      </c>
      <c r="J27" s="171">
        <v>2</v>
      </c>
      <c r="K27" s="171">
        <v>0</v>
      </c>
      <c r="L27" s="171">
        <v>7</v>
      </c>
      <c r="M27" s="230">
        <v>0</v>
      </c>
      <c r="N27" s="169">
        <v>0</v>
      </c>
      <c r="O27" s="170">
        <v>1</v>
      </c>
      <c r="P27" s="170">
        <v>0</v>
      </c>
      <c r="Q27" s="170">
        <v>3</v>
      </c>
      <c r="R27" s="171">
        <v>0</v>
      </c>
      <c r="S27" s="176">
        <v>0</v>
      </c>
      <c r="T27" s="171">
        <v>0</v>
      </c>
      <c r="U27" s="171">
        <v>0</v>
      </c>
      <c r="V27" s="171">
        <v>0</v>
      </c>
      <c r="W27" s="171">
        <v>0</v>
      </c>
      <c r="X27" s="171">
        <v>0</v>
      </c>
      <c r="Y27" s="230">
        <v>0</v>
      </c>
    </row>
    <row r="28" spans="1:25" ht="34.15" customHeight="1">
      <c r="A28" s="97" t="s">
        <v>96</v>
      </c>
      <c r="B28" s="98">
        <v>0</v>
      </c>
      <c r="C28" s="99">
        <v>17</v>
      </c>
      <c r="D28" s="99">
        <v>0</v>
      </c>
      <c r="E28" s="99">
        <v>125</v>
      </c>
      <c r="F28" s="100">
        <v>11</v>
      </c>
      <c r="G28" s="100">
        <v>29</v>
      </c>
      <c r="H28" s="100">
        <v>172</v>
      </c>
      <c r="I28" s="100">
        <v>0</v>
      </c>
      <c r="J28" s="100">
        <v>42</v>
      </c>
      <c r="K28" s="100">
        <v>0</v>
      </c>
      <c r="L28" s="100">
        <v>187</v>
      </c>
      <c r="M28" s="232">
        <v>0</v>
      </c>
      <c r="N28" s="98">
        <v>0</v>
      </c>
      <c r="O28" s="99">
        <v>1</v>
      </c>
      <c r="P28" s="99">
        <v>0</v>
      </c>
      <c r="Q28" s="99">
        <v>2</v>
      </c>
      <c r="R28" s="100">
        <v>0</v>
      </c>
      <c r="S28" s="172">
        <v>0</v>
      </c>
      <c r="T28" s="100">
        <v>0</v>
      </c>
      <c r="U28" s="100">
        <v>0</v>
      </c>
      <c r="V28" s="100">
        <v>0</v>
      </c>
      <c r="W28" s="100">
        <v>0</v>
      </c>
      <c r="X28" s="100">
        <v>0</v>
      </c>
      <c r="Y28" s="232">
        <v>0</v>
      </c>
    </row>
    <row r="29" spans="1:25" ht="33.6" customHeight="1">
      <c r="A29" s="101" t="s">
        <v>97</v>
      </c>
      <c r="B29" s="98">
        <v>0</v>
      </c>
      <c r="C29" s="99">
        <v>3</v>
      </c>
      <c r="D29" s="99">
        <v>0</v>
      </c>
      <c r="E29" s="99">
        <v>3</v>
      </c>
      <c r="F29" s="100">
        <v>0</v>
      </c>
      <c r="G29" s="100">
        <v>2</v>
      </c>
      <c r="H29" s="100">
        <v>3</v>
      </c>
      <c r="I29" s="100">
        <v>1</v>
      </c>
      <c r="J29" s="100">
        <v>2</v>
      </c>
      <c r="K29" s="100">
        <v>0</v>
      </c>
      <c r="L29" s="100">
        <v>0</v>
      </c>
      <c r="M29" s="232">
        <v>0</v>
      </c>
      <c r="N29" s="98">
        <v>0</v>
      </c>
      <c r="O29" s="99">
        <v>3</v>
      </c>
      <c r="P29" s="99">
        <v>0</v>
      </c>
      <c r="Q29" s="99">
        <v>3</v>
      </c>
      <c r="R29" s="100">
        <v>0</v>
      </c>
      <c r="S29" s="172">
        <v>0</v>
      </c>
      <c r="T29" s="100">
        <v>1</v>
      </c>
      <c r="U29" s="100">
        <v>1</v>
      </c>
      <c r="V29" s="100">
        <v>2</v>
      </c>
      <c r="W29" s="100">
        <v>0</v>
      </c>
      <c r="X29" s="100">
        <v>1</v>
      </c>
      <c r="Y29" s="232">
        <v>0</v>
      </c>
    </row>
    <row r="30" spans="1:25" ht="34.15" customHeight="1" thickBot="1">
      <c r="A30" s="178" t="s">
        <v>98</v>
      </c>
      <c r="B30" s="179">
        <v>0</v>
      </c>
      <c r="C30" s="103">
        <v>292</v>
      </c>
      <c r="D30" s="103">
        <v>0</v>
      </c>
      <c r="E30" s="103">
        <v>282</v>
      </c>
      <c r="F30" s="104">
        <v>0</v>
      </c>
      <c r="G30" s="104">
        <v>189</v>
      </c>
      <c r="H30" s="104">
        <v>182</v>
      </c>
      <c r="I30" s="104">
        <v>81</v>
      </c>
      <c r="J30" s="104">
        <v>191</v>
      </c>
      <c r="K30" s="104">
        <v>0</v>
      </c>
      <c r="L30" s="104">
        <v>0</v>
      </c>
      <c r="M30" s="233">
        <v>0</v>
      </c>
      <c r="N30" s="179">
        <v>0</v>
      </c>
      <c r="O30" s="103">
        <v>22</v>
      </c>
      <c r="P30" s="103">
        <v>0</v>
      </c>
      <c r="Q30" s="103">
        <v>29</v>
      </c>
      <c r="R30" s="104">
        <v>0</v>
      </c>
      <c r="S30" s="173">
        <v>31</v>
      </c>
      <c r="T30" s="104">
        <v>16</v>
      </c>
      <c r="U30" s="104">
        <v>16</v>
      </c>
      <c r="V30" s="104">
        <v>36</v>
      </c>
      <c r="W30" s="104">
        <v>0</v>
      </c>
      <c r="X30" s="104">
        <v>15</v>
      </c>
      <c r="Y30" s="233">
        <v>0</v>
      </c>
    </row>
    <row r="31" spans="1:25" ht="51" customHeight="1" thickBot="1">
      <c r="A31" s="180" t="s">
        <v>99</v>
      </c>
      <c r="B31" s="175">
        <v>0</v>
      </c>
      <c r="C31" s="105">
        <v>309</v>
      </c>
      <c r="D31" s="105">
        <v>0</v>
      </c>
      <c r="E31" s="105">
        <v>407</v>
      </c>
      <c r="F31" s="105">
        <v>0</v>
      </c>
      <c r="G31" s="105">
        <v>218</v>
      </c>
      <c r="H31" s="105">
        <v>354</v>
      </c>
      <c r="I31" s="105">
        <v>81</v>
      </c>
      <c r="J31" s="105">
        <f>J28+J30</f>
        <v>233</v>
      </c>
      <c r="K31" s="105">
        <f>K28+K30</f>
        <v>0</v>
      </c>
      <c r="L31" s="105">
        <f t="shared" ref="L31:M31" si="4">L28+L30</f>
        <v>187</v>
      </c>
      <c r="M31" s="105">
        <f t="shared" si="4"/>
        <v>0</v>
      </c>
      <c r="N31" s="175">
        <v>0</v>
      </c>
      <c r="O31" s="105">
        <v>23</v>
      </c>
      <c r="P31" s="105">
        <v>0</v>
      </c>
      <c r="Q31" s="105">
        <v>31</v>
      </c>
      <c r="R31" s="105">
        <v>0</v>
      </c>
      <c r="S31" s="174">
        <v>31</v>
      </c>
      <c r="T31" s="105">
        <v>16</v>
      </c>
      <c r="U31" s="105">
        <v>16</v>
      </c>
      <c r="V31" s="105">
        <f>V28+V30</f>
        <v>36</v>
      </c>
      <c r="W31" s="105">
        <f>W28+W30</f>
        <v>0</v>
      </c>
      <c r="X31" s="105">
        <f t="shared" ref="X31:Y31" si="5">X28+X30</f>
        <v>15</v>
      </c>
      <c r="Y31" s="106">
        <f t="shared" si="5"/>
        <v>0</v>
      </c>
    </row>
    <row r="32" spans="1:25">
      <c r="A32" s="107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</row>
    <row r="33" spans="1:25">
      <c r="A33" s="309" t="s">
        <v>100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09"/>
      <c r="L33" s="309"/>
      <c r="M33" s="309"/>
      <c r="N33" s="68"/>
      <c r="O33" s="68"/>
      <c r="P33" s="68"/>
      <c r="Q33" s="68"/>
      <c r="R33" s="68"/>
      <c r="S33" s="68"/>
      <c r="T33" s="68"/>
      <c r="U33" s="68"/>
    </row>
    <row r="34" spans="1:25" ht="7.5" customHeight="1" thickBot="1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8"/>
      <c r="O34" s="68"/>
      <c r="P34" s="68"/>
      <c r="Q34" s="68"/>
      <c r="R34" s="68"/>
      <c r="S34" s="68"/>
      <c r="T34" s="68"/>
      <c r="U34" s="68"/>
    </row>
    <row r="35" spans="1:25" ht="15" thickBot="1">
      <c r="A35" s="69" t="s">
        <v>69</v>
      </c>
      <c r="B35" s="297" t="s">
        <v>2</v>
      </c>
      <c r="C35" s="298"/>
      <c r="D35" s="298"/>
      <c r="E35" s="298"/>
      <c r="F35" s="298"/>
      <c r="G35" s="298"/>
      <c r="H35" s="298"/>
      <c r="I35" s="298"/>
      <c r="J35" s="298"/>
      <c r="K35" s="298"/>
      <c r="L35" s="298"/>
      <c r="M35" s="299"/>
      <c r="N35" s="297" t="s">
        <v>3</v>
      </c>
      <c r="O35" s="298"/>
      <c r="P35" s="298"/>
      <c r="Q35" s="298"/>
      <c r="R35" s="298"/>
      <c r="S35" s="298"/>
      <c r="T35" s="298"/>
      <c r="U35" s="298"/>
      <c r="V35" s="298"/>
      <c r="W35" s="298"/>
      <c r="X35" s="298"/>
      <c r="Y35" s="299"/>
    </row>
    <row r="36" spans="1:25" ht="15" thickBot="1">
      <c r="A36" s="69" t="s">
        <v>69</v>
      </c>
      <c r="B36" s="306" t="s">
        <v>7</v>
      </c>
      <c r="C36" s="298"/>
      <c r="D36" s="298"/>
      <c r="E36" s="298"/>
      <c r="F36" s="297" t="s">
        <v>8</v>
      </c>
      <c r="G36" s="298"/>
      <c r="H36" s="298"/>
      <c r="I36" s="299"/>
      <c r="J36" s="297" t="s">
        <v>9</v>
      </c>
      <c r="K36" s="298"/>
      <c r="L36" s="298"/>
      <c r="M36" s="299"/>
      <c r="N36" s="301" t="s">
        <v>7</v>
      </c>
      <c r="O36" s="302"/>
      <c r="P36" s="302"/>
      <c r="Q36" s="303"/>
      <c r="R36" s="297" t="s">
        <v>8</v>
      </c>
      <c r="S36" s="298"/>
      <c r="T36" s="298"/>
      <c r="U36" s="299"/>
      <c r="V36" s="297" t="s">
        <v>9</v>
      </c>
      <c r="W36" s="298"/>
      <c r="X36" s="298"/>
      <c r="Y36" s="299"/>
    </row>
    <row r="37" spans="1:25" ht="31.15" thickBot="1">
      <c r="A37" s="91" t="s">
        <v>10</v>
      </c>
      <c r="B37" s="92" t="s">
        <v>83</v>
      </c>
      <c r="C37" s="93" t="s">
        <v>84</v>
      </c>
      <c r="D37" s="93" t="s">
        <v>85</v>
      </c>
      <c r="E37" s="93" t="s">
        <v>86</v>
      </c>
      <c r="F37" s="93" t="s">
        <v>87</v>
      </c>
      <c r="G37" s="94" t="s">
        <v>88</v>
      </c>
      <c r="H37" s="93" t="s">
        <v>89</v>
      </c>
      <c r="I37" s="93" t="s">
        <v>90</v>
      </c>
      <c r="J37" s="93" t="s">
        <v>91</v>
      </c>
      <c r="K37" s="94" t="s">
        <v>92</v>
      </c>
      <c r="L37" s="93" t="s">
        <v>93</v>
      </c>
      <c r="M37" s="95" t="s">
        <v>94</v>
      </c>
      <c r="N37" s="92" t="s">
        <v>83</v>
      </c>
      <c r="O37" s="93" t="s">
        <v>84</v>
      </c>
      <c r="P37" s="93" t="s">
        <v>85</v>
      </c>
      <c r="Q37" s="93" t="s">
        <v>86</v>
      </c>
      <c r="R37" s="93" t="s">
        <v>87</v>
      </c>
      <c r="S37" s="94" t="s">
        <v>88</v>
      </c>
      <c r="T37" s="93" t="s">
        <v>89</v>
      </c>
      <c r="U37" s="93" t="s">
        <v>90</v>
      </c>
      <c r="V37" s="93" t="s">
        <v>91</v>
      </c>
      <c r="W37" s="94" t="s">
        <v>92</v>
      </c>
      <c r="X37" s="93" t="s">
        <v>93</v>
      </c>
      <c r="Y37" s="95" t="s">
        <v>94</v>
      </c>
    </row>
    <row r="38" spans="1:25" ht="54" customHeight="1">
      <c r="A38" s="96" t="s">
        <v>101</v>
      </c>
      <c r="B38" s="169">
        <v>0</v>
      </c>
      <c r="C38" s="170">
        <v>4</v>
      </c>
      <c r="D38" s="170">
        <v>0</v>
      </c>
      <c r="E38" s="170">
        <v>7</v>
      </c>
      <c r="F38" s="171">
        <v>0</v>
      </c>
      <c r="G38" s="176">
        <v>6</v>
      </c>
      <c r="H38" s="171">
        <v>3</v>
      </c>
      <c r="I38" s="171">
        <v>2</v>
      </c>
      <c r="J38" s="171">
        <v>4</v>
      </c>
      <c r="K38" s="171">
        <v>2</v>
      </c>
      <c r="L38" s="171">
        <v>4</v>
      </c>
      <c r="M38" s="230">
        <v>0</v>
      </c>
      <c r="N38" s="169">
        <v>0</v>
      </c>
      <c r="O38" s="170">
        <v>0</v>
      </c>
      <c r="P38" s="170">
        <v>0</v>
      </c>
      <c r="Q38" s="170">
        <v>0</v>
      </c>
      <c r="R38" s="171">
        <v>0</v>
      </c>
      <c r="S38" s="176">
        <v>0</v>
      </c>
      <c r="T38" s="171">
        <v>0</v>
      </c>
      <c r="U38" s="171">
        <v>0</v>
      </c>
      <c r="V38" s="171">
        <v>0</v>
      </c>
      <c r="W38" s="171">
        <v>0</v>
      </c>
      <c r="X38" s="171">
        <v>0</v>
      </c>
      <c r="Y38" s="230">
        <v>0</v>
      </c>
    </row>
    <row r="39" spans="1:25" ht="32.25" customHeight="1" thickBot="1">
      <c r="A39" s="102" t="s">
        <v>102</v>
      </c>
      <c r="B39" s="108"/>
      <c r="C39" s="109"/>
      <c r="D39" s="110">
        <v>0</v>
      </c>
      <c r="E39" s="110">
        <v>57</v>
      </c>
      <c r="F39" s="111">
        <v>0</v>
      </c>
      <c r="G39" s="112">
        <v>0</v>
      </c>
      <c r="H39" s="111">
        <v>31</v>
      </c>
      <c r="I39" s="111">
        <v>13</v>
      </c>
      <c r="J39" s="111">
        <v>36</v>
      </c>
      <c r="K39" s="111">
        <v>39</v>
      </c>
      <c r="L39" s="111">
        <v>24</v>
      </c>
      <c r="M39" s="231">
        <v>0</v>
      </c>
      <c r="N39" s="108"/>
      <c r="O39" s="109"/>
      <c r="P39" s="110">
        <v>0</v>
      </c>
      <c r="Q39" s="110">
        <v>0</v>
      </c>
      <c r="R39" s="111">
        <v>0</v>
      </c>
      <c r="S39" s="112">
        <v>0</v>
      </c>
      <c r="T39" s="111">
        <v>0</v>
      </c>
      <c r="U39" s="111">
        <v>0</v>
      </c>
      <c r="V39" s="111">
        <v>0</v>
      </c>
      <c r="W39" s="111">
        <v>0</v>
      </c>
      <c r="X39" s="111">
        <v>0</v>
      </c>
      <c r="Y39" s="231">
        <v>0</v>
      </c>
    </row>
  </sheetData>
  <sheetProtection algorithmName="SHA-512" hashValue="gqzMD9g21+PC8dqGtM5UL+iJ0hFAQyoxjzguLyNLbrSGPaWtEJKFn8HsTsiY6BO/Z4Pxy22N5hWXuqPJHi+1bQ==" saltValue="WPaSp8Tw1j8Kq6o4q+9jIA==" spinCount="100000" sheet="1" objects="1" scenarios="1"/>
  <mergeCells count="28">
    <mergeCell ref="N35:Y35"/>
    <mergeCell ref="B36:E36"/>
    <mergeCell ref="F36:I36"/>
    <mergeCell ref="J36:M36"/>
    <mergeCell ref="N36:Q36"/>
    <mergeCell ref="R36:U36"/>
    <mergeCell ref="V36:Y36"/>
    <mergeCell ref="F11:G11"/>
    <mergeCell ref="B10:G10"/>
    <mergeCell ref="H11:I11"/>
    <mergeCell ref="J11:K11"/>
    <mergeCell ref="B35:M35"/>
    <mergeCell ref="V25:Y25"/>
    <mergeCell ref="N24:Y24"/>
    <mergeCell ref="A7:M7"/>
    <mergeCell ref="A33:M33"/>
    <mergeCell ref="A22:M22"/>
    <mergeCell ref="N25:Q25"/>
    <mergeCell ref="R25:U25"/>
    <mergeCell ref="B24:M24"/>
    <mergeCell ref="A8:M8"/>
    <mergeCell ref="B11:C11"/>
    <mergeCell ref="L11:M11"/>
    <mergeCell ref="H10:M10"/>
    <mergeCell ref="B25:E25"/>
    <mergeCell ref="F25:I25"/>
    <mergeCell ref="J25:M25"/>
    <mergeCell ref="D11:E1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axCatchAll xmlns="c7107e41-cbde-453e-957d-bef59b6b0191" xsi:nil="true"/>
    <lcf76f155ced4ddcb4097134ff3c332f xmlns="4197b6aa-b047-4901-9634-8974eea488e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462DAE9581343A0A87E0E8668CC94" ma:contentTypeVersion="13" ma:contentTypeDescription="Crear nuevo documento." ma:contentTypeScope="" ma:versionID="9d0a7d48b01268485b6bd7abec82f795">
  <xsd:schema xmlns:xsd="http://www.w3.org/2001/XMLSchema" xmlns:xs="http://www.w3.org/2001/XMLSchema" xmlns:p="http://schemas.microsoft.com/office/2006/metadata/properties" xmlns:ns2="4197b6aa-b047-4901-9634-8974eea488e1" xmlns:ns3="c7107e41-cbde-453e-957d-bef59b6b0191" targetNamespace="http://schemas.microsoft.com/office/2006/metadata/properties" ma:root="true" ma:fieldsID="18e421165205c78744eebbf16c038862" ns2:_="" ns3:_="">
    <xsd:import namespace="4197b6aa-b047-4901-9634-8974eea488e1"/>
    <xsd:import namespace="c7107e41-cbde-453e-957d-bef59b6b0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7b6aa-b047-4901-9634-8974eea48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a3e301e-18ed-4e01-83a2-208073340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07e41-cbde-453e-957d-bef59b6b0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cac5226-c98b-4965-9635-301b31872cfe}" ma:internalName="TaxCatchAll" ma:showField="CatchAllData" ma:web="c7107e41-cbde-453e-957d-bef59b6b0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F56EF4-B385-4D0D-839A-88590FBCF54C}"/>
</file>

<file path=customXml/itemProps2.xml><?xml version="1.0" encoding="utf-8"?>
<ds:datastoreItem xmlns:ds="http://schemas.openxmlformats.org/officeDocument/2006/customXml" ds:itemID="{FCF43AE2-A44B-4346-9B0E-F423E3CA3AAD}"/>
</file>

<file path=customXml/itemProps3.xml><?xml version="1.0" encoding="utf-8"?>
<ds:datastoreItem xmlns:ds="http://schemas.openxmlformats.org/officeDocument/2006/customXml" ds:itemID="{F3FBC8E0-2131-409C-A7C8-1C38726F87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Universidad De La Salle Bajío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UDLSB</dc:creator>
  <cp:keywords/>
  <dc:description/>
  <cp:lastModifiedBy>Jorge Andrés Ramírez Elizalde</cp:lastModifiedBy>
  <cp:revision/>
  <dcterms:created xsi:type="dcterms:W3CDTF">2009-07-30T22:45:09Z</dcterms:created>
  <dcterms:modified xsi:type="dcterms:W3CDTF">2023-06-27T17:08:36Z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0x010100197462DAE9581343A0A87E0E8668CC94</vt:lpwstr>
  </property>
  <property fmtid="{D5CDD505-2E9C-101B-9397-08002B2CF9AE}" pid="3" name="MediaServiceImageTags">
    <vt:lpwstr/>
  </property>
</Properties>
</file>