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Administrativo\Desktop\Comunicado Julio 2023\1 VERSIONES FINALES\2 Estadísticas sitios\"/>
    </mc:Choice>
  </mc:AlternateContent>
  <xr:revisionPtr revIDLastSave="0" documentId="13_ncr:1_{B2414E47-F13E-449A-928E-39E704FD73D1}" xr6:coauthVersionLast="47" xr6:coauthVersionMax="47" xr10:uidLastSave="{00000000-0000-0000-0000-000000000000}"/>
  <bookViews>
    <workbookView xWindow="0" yWindow="0" windowWidth="19200" windowHeight="7548" tabRatio="791" xr2:uid="{00000000-000D-0000-FFFF-FFFF00000000}"/>
  </bookViews>
  <sheets>
    <sheet name="ALUMNOS ATENDIDOS" sheetId="4" r:id="rId1"/>
    <sheet name="ACADEMIA-CLASES DEPORTIVAS" sheetId="6" r:id="rId2"/>
    <sheet name="EQUIPOS REPRESENTATIVOS" sheetId="7" r:id="rId3"/>
    <sheet name="TORNEOS INTERNOS" sheetId="5" r:id="rId4"/>
    <sheet name="LOGROS 2022-2023" sheetId="9" r:id="rId5"/>
  </sheets>
  <definedNames>
    <definedName name="_xlnm._FilterDatabase" localSheetId="3" hidden="1">'TORNEOS INTERNOS'!$A$13:$V$82</definedName>
    <definedName name="_xlnm.Print_Area" localSheetId="1">'ACADEMIA-CLASES DEPORTIVAS'!$A$8:$K$88</definedName>
    <definedName name="_xlnm.Print_Area" localSheetId="0">'ALUMNOS ATENDIDOS'!$B$10:$F$50</definedName>
    <definedName name="_xlnm.Print_Area" localSheetId="3">'TORNEOS INTERNOS'!$A$1:$V$83</definedName>
    <definedName name="_xlnm.Print_Titles" localSheetId="1">'ACADEMIA-CLASES DEPORTIVAS'!$10:$12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6" l="1"/>
  <c r="F51" i="6"/>
  <c r="C51" i="6"/>
  <c r="E51" i="6"/>
  <c r="I73" i="5"/>
  <c r="K73" i="5"/>
  <c r="H81" i="5"/>
  <c r="L36" i="5"/>
  <c r="N36" i="5"/>
  <c r="N37" i="5" s="1"/>
  <c r="H36" i="5"/>
  <c r="Q36" i="5"/>
  <c r="T36" i="5"/>
  <c r="T37" i="5"/>
  <c r="R81" i="5" l="1"/>
  <c r="S81" i="5"/>
  <c r="T81" i="5"/>
  <c r="T82" i="5"/>
  <c r="H48" i="4" s="1"/>
  <c r="R82" i="5" l="1"/>
  <c r="N58" i="7"/>
  <c r="M58" i="7"/>
  <c r="M65" i="7" l="1"/>
  <c r="N65" i="7"/>
  <c r="H76" i="6"/>
  <c r="H40" i="4" s="1"/>
  <c r="H41" i="4" l="1"/>
  <c r="M42" i="7"/>
  <c r="N42" i="7"/>
  <c r="H23" i="4" l="1"/>
  <c r="T14" i="5"/>
  <c r="T15" i="5"/>
  <c r="T16" i="5"/>
  <c r="T17" i="5"/>
  <c r="T18" i="5"/>
  <c r="T19" i="5"/>
  <c r="T20" i="5"/>
  <c r="F76" i="6" l="1"/>
  <c r="G76" i="6"/>
  <c r="Q54" i="5" l="1"/>
  <c r="R19" i="5" l="1"/>
  <c r="Q19" i="5"/>
  <c r="O19" i="5"/>
  <c r="N19" i="5"/>
  <c r="L19" i="5"/>
  <c r="K19" i="5"/>
  <c r="I19" i="5"/>
  <c r="H19" i="5"/>
  <c r="F19" i="5"/>
  <c r="E19" i="5"/>
  <c r="C19" i="5"/>
  <c r="R17" i="5"/>
  <c r="Q17" i="5"/>
  <c r="O17" i="5"/>
  <c r="N17" i="5"/>
  <c r="L17" i="5"/>
  <c r="K17" i="5"/>
  <c r="I17" i="5"/>
  <c r="H17" i="5"/>
  <c r="F17" i="5"/>
  <c r="E17" i="5"/>
  <c r="C17" i="5"/>
  <c r="R18" i="5"/>
  <c r="Q18" i="5"/>
  <c r="O18" i="5"/>
  <c r="N18" i="5"/>
  <c r="L18" i="5"/>
  <c r="F18" i="5"/>
  <c r="H18" i="5"/>
  <c r="R20" i="5"/>
  <c r="Q20" i="5"/>
  <c r="O20" i="5"/>
  <c r="N20" i="5"/>
  <c r="L20" i="5"/>
  <c r="K20" i="5"/>
  <c r="I20" i="5"/>
  <c r="H20" i="5"/>
  <c r="F20" i="5"/>
  <c r="E20" i="5"/>
  <c r="C20" i="5"/>
  <c r="R16" i="5"/>
  <c r="Q16" i="5"/>
  <c r="O16" i="5"/>
  <c r="N16" i="5"/>
  <c r="L16" i="5"/>
  <c r="K16" i="5"/>
  <c r="I16" i="5"/>
  <c r="H16" i="5"/>
  <c r="F16" i="5"/>
  <c r="E16" i="5"/>
  <c r="C16" i="5"/>
  <c r="R15" i="5"/>
  <c r="Q15" i="5"/>
  <c r="O15" i="5"/>
  <c r="N15" i="5"/>
  <c r="L15" i="5"/>
  <c r="K15" i="5"/>
  <c r="I15" i="5"/>
  <c r="H15" i="5"/>
  <c r="F15" i="5"/>
  <c r="R14" i="5"/>
  <c r="Q14" i="5"/>
  <c r="Q21" i="5" s="1"/>
  <c r="O14" i="5"/>
  <c r="N14" i="5"/>
  <c r="L14" i="5"/>
  <c r="K14" i="5"/>
  <c r="I14" i="5"/>
  <c r="H14" i="5"/>
  <c r="F14" i="5"/>
  <c r="E14" i="5"/>
  <c r="C14" i="5"/>
  <c r="O21" i="5" l="1"/>
  <c r="P36" i="5"/>
  <c r="O36" i="5"/>
  <c r="G40" i="4"/>
  <c r="G87" i="6" l="1"/>
  <c r="G46" i="4" s="1"/>
  <c r="K35" i="7" l="1"/>
  <c r="K24" i="7"/>
  <c r="G65" i="6"/>
  <c r="G34" i="4" s="1"/>
  <c r="G51" i="6"/>
  <c r="F37" i="6"/>
  <c r="G37" i="6"/>
  <c r="G22" i="4" s="1"/>
  <c r="F22" i="4" l="1"/>
  <c r="J73" i="5" l="1"/>
  <c r="I74" i="5" s="1"/>
  <c r="H73" i="5"/>
  <c r="C15" i="5"/>
  <c r="E15" i="5"/>
  <c r="H73" i="7"/>
  <c r="G73" i="7"/>
  <c r="F73" i="7"/>
  <c r="E73" i="7"/>
  <c r="D73" i="7"/>
  <c r="C73" i="7"/>
  <c r="C37" i="6"/>
  <c r="D37" i="6"/>
  <c r="E37" i="6"/>
  <c r="R73" i="5"/>
  <c r="S73" i="5"/>
  <c r="T73" i="5"/>
  <c r="H37" i="6"/>
  <c r="H22" i="4" s="1"/>
  <c r="H28" i="4" l="1"/>
  <c r="Q81" i="5" l="1"/>
  <c r="Q73" i="5"/>
  <c r="N81" i="5" l="1"/>
  <c r="N82" i="5" s="1"/>
  <c r="F48" i="4" s="1"/>
  <c r="M81" i="5"/>
  <c r="L81" i="5"/>
  <c r="K81" i="5"/>
  <c r="K82" i="5" s="1"/>
  <c r="J81" i="5"/>
  <c r="I81" i="5"/>
  <c r="N73" i="5"/>
  <c r="N74" i="5" s="1"/>
  <c r="F42" i="4" s="1"/>
  <c r="M73" i="5"/>
  <c r="L73" i="5"/>
  <c r="K74" i="5"/>
  <c r="N63" i="5"/>
  <c r="N64" i="5" s="1"/>
  <c r="M63" i="5"/>
  <c r="L63" i="5"/>
  <c r="K63" i="5"/>
  <c r="K64" i="5" s="1"/>
  <c r="J63" i="5"/>
  <c r="I63" i="5"/>
  <c r="N54" i="5"/>
  <c r="N55" i="5" s="1"/>
  <c r="M54" i="5"/>
  <c r="L54" i="5"/>
  <c r="K54" i="5"/>
  <c r="K55" i="5" s="1"/>
  <c r="J54" i="5"/>
  <c r="I54" i="5"/>
  <c r="N43" i="5"/>
  <c r="N44" i="5" s="1"/>
  <c r="F24" i="4" s="1"/>
  <c r="M43" i="5"/>
  <c r="L43" i="5"/>
  <c r="K43" i="5"/>
  <c r="K44" i="5" s="1"/>
  <c r="J43" i="5"/>
  <c r="I43" i="5"/>
  <c r="M36" i="5"/>
  <c r="L37" i="5" s="1"/>
  <c r="K36" i="5"/>
  <c r="J36" i="5"/>
  <c r="I36" i="5"/>
  <c r="H82" i="5"/>
  <c r="G81" i="5"/>
  <c r="F81" i="5"/>
  <c r="E81" i="5"/>
  <c r="E82" i="5" s="1"/>
  <c r="D81" i="5"/>
  <c r="C81" i="5"/>
  <c r="H74" i="5"/>
  <c r="G73" i="5"/>
  <c r="F73" i="5"/>
  <c r="E73" i="5"/>
  <c r="E74" i="5" s="1"/>
  <c r="D73" i="5"/>
  <c r="C73" i="5"/>
  <c r="H63" i="5"/>
  <c r="H64" i="5" s="1"/>
  <c r="G63" i="5"/>
  <c r="F63" i="5"/>
  <c r="E63" i="5"/>
  <c r="E64" i="5" s="1"/>
  <c r="D63" i="5"/>
  <c r="C63" i="5"/>
  <c r="H54" i="5"/>
  <c r="H55" i="5" s="1"/>
  <c r="G54" i="5"/>
  <c r="F54" i="5"/>
  <c r="E54" i="5"/>
  <c r="E55" i="5" s="1"/>
  <c r="D54" i="5"/>
  <c r="C54" i="5"/>
  <c r="H43" i="5"/>
  <c r="H44" i="5" s="1"/>
  <c r="G43" i="5"/>
  <c r="F43" i="5"/>
  <c r="E43" i="5"/>
  <c r="E44" i="5" s="1"/>
  <c r="D43" i="5"/>
  <c r="C43" i="5"/>
  <c r="F36" i="5"/>
  <c r="E36" i="5"/>
  <c r="C18" i="4" s="1"/>
  <c r="D36" i="5"/>
  <c r="C36" i="5"/>
  <c r="J73" i="7"/>
  <c r="I73" i="7"/>
  <c r="J65" i="7"/>
  <c r="I65" i="7"/>
  <c r="H65" i="7"/>
  <c r="G65" i="7"/>
  <c r="J58" i="7"/>
  <c r="I58" i="7"/>
  <c r="H58" i="7"/>
  <c r="G58" i="7"/>
  <c r="J42" i="7"/>
  <c r="I42" i="7"/>
  <c r="H42" i="7"/>
  <c r="G42" i="7"/>
  <c r="J35" i="7"/>
  <c r="I35" i="7"/>
  <c r="H35" i="7"/>
  <c r="G35" i="7"/>
  <c r="J24" i="7"/>
  <c r="I24" i="7"/>
  <c r="H24" i="7"/>
  <c r="G24" i="7"/>
  <c r="E74" i="7"/>
  <c r="F65" i="7"/>
  <c r="E65" i="7"/>
  <c r="D65" i="7"/>
  <c r="C65" i="7"/>
  <c r="F58" i="7"/>
  <c r="E58" i="7"/>
  <c r="E59" i="7" s="1"/>
  <c r="D58" i="7"/>
  <c r="C58" i="7"/>
  <c r="F42" i="7"/>
  <c r="E42" i="7"/>
  <c r="D42" i="7"/>
  <c r="C42" i="7"/>
  <c r="F35" i="7"/>
  <c r="E35" i="7"/>
  <c r="E36" i="7" s="1"/>
  <c r="D35" i="7"/>
  <c r="C35" i="7"/>
  <c r="F24" i="7"/>
  <c r="E24" i="7"/>
  <c r="D24" i="7"/>
  <c r="C24" i="7"/>
  <c r="F87" i="6"/>
  <c r="F46" i="4" s="1"/>
  <c r="E87" i="6"/>
  <c r="F40" i="4"/>
  <c r="E76" i="6"/>
  <c r="F65" i="6"/>
  <c r="E65" i="6"/>
  <c r="F23" i="6"/>
  <c r="F16" i="4" s="1"/>
  <c r="E23" i="6"/>
  <c r="E16" i="4" s="1"/>
  <c r="D87" i="6"/>
  <c r="C87" i="6"/>
  <c r="D76" i="6"/>
  <c r="C76" i="6"/>
  <c r="D65" i="6"/>
  <c r="C65" i="6"/>
  <c r="D51" i="6"/>
  <c r="D23" i="6"/>
  <c r="C23" i="6"/>
  <c r="I59" i="7" l="1"/>
  <c r="E17" i="4"/>
  <c r="F23" i="4"/>
  <c r="I74" i="7"/>
  <c r="F47" i="4" s="1"/>
  <c r="F50" i="4" s="1"/>
  <c r="I25" i="7"/>
  <c r="I36" i="7"/>
  <c r="H37" i="5"/>
  <c r="D18" i="4"/>
  <c r="K37" i="5"/>
  <c r="E18" i="4"/>
  <c r="E20" i="4" s="1"/>
  <c r="D17" i="4"/>
  <c r="C17" i="4"/>
  <c r="C13" i="6"/>
  <c r="C16" i="4"/>
  <c r="C20" i="4" s="1"/>
  <c r="D13" i="6"/>
  <c r="D16" i="4"/>
  <c r="L44" i="5"/>
  <c r="L82" i="5"/>
  <c r="C43" i="7"/>
  <c r="C66" i="7"/>
  <c r="G25" i="7"/>
  <c r="G43" i="7"/>
  <c r="G66" i="7"/>
  <c r="L64" i="5"/>
  <c r="F55" i="5"/>
  <c r="C37" i="5"/>
  <c r="C55" i="5"/>
  <c r="I37" i="5"/>
  <c r="C44" i="5"/>
  <c r="I82" i="5"/>
  <c r="C36" i="7"/>
  <c r="C59" i="7"/>
  <c r="C74" i="7"/>
  <c r="G36" i="7"/>
  <c r="G59" i="7"/>
  <c r="G74" i="7"/>
  <c r="I44" i="5"/>
  <c r="C82" i="5"/>
  <c r="F44" i="5"/>
  <c r="C74" i="5"/>
  <c r="I64" i="5"/>
  <c r="L74" i="5"/>
  <c r="E43" i="7"/>
  <c r="E66" i="7"/>
  <c r="I43" i="7"/>
  <c r="I66" i="7"/>
  <c r="F41" i="4" s="1"/>
  <c r="F44" i="4" s="1"/>
  <c r="F82" i="5"/>
  <c r="I55" i="5"/>
  <c r="C64" i="5"/>
  <c r="F64" i="5"/>
  <c r="F37" i="5"/>
  <c r="F74" i="5"/>
  <c r="L55" i="5"/>
  <c r="E37" i="5"/>
  <c r="L21" i="5" l="1"/>
  <c r="C21" i="5"/>
  <c r="F21" i="5"/>
  <c r="F23" i="5" s="1"/>
  <c r="D20" i="4"/>
  <c r="G13" i="7"/>
  <c r="I13" i="7"/>
  <c r="L24" i="7"/>
  <c r="K58" i="7" l="1"/>
  <c r="L58" i="7"/>
  <c r="O43" i="5" l="1"/>
  <c r="P43" i="5"/>
  <c r="Q43" i="5"/>
  <c r="G18" i="4" l="1"/>
  <c r="Q82" i="5" l="1"/>
  <c r="G48" i="4" s="1"/>
  <c r="P81" i="5"/>
  <c r="O81" i="5"/>
  <c r="T74" i="5"/>
  <c r="H42" i="4" s="1"/>
  <c r="Q74" i="5"/>
  <c r="G42" i="4" s="1"/>
  <c r="P73" i="5"/>
  <c r="O73" i="5"/>
  <c r="T63" i="5"/>
  <c r="T64" i="5" s="1"/>
  <c r="H36" i="4" s="1"/>
  <c r="S63" i="5"/>
  <c r="R63" i="5"/>
  <c r="Q63" i="5"/>
  <c r="Q64" i="5" s="1"/>
  <c r="G36" i="4" s="1"/>
  <c r="P63" i="5"/>
  <c r="O63" i="5"/>
  <c r="T54" i="5"/>
  <c r="T55" i="5" s="1"/>
  <c r="H30" i="4" s="1"/>
  <c r="S54" i="5"/>
  <c r="R54" i="5"/>
  <c r="Q55" i="5"/>
  <c r="G30" i="4" s="1"/>
  <c r="P54" i="5"/>
  <c r="O54" i="5"/>
  <c r="T43" i="5"/>
  <c r="T44" i="5" s="1"/>
  <c r="H24" i="4" s="1"/>
  <c r="S43" i="5"/>
  <c r="R43" i="5"/>
  <c r="Q44" i="5"/>
  <c r="G24" i="4" s="1"/>
  <c r="S36" i="5"/>
  <c r="R36" i="5"/>
  <c r="N73" i="7"/>
  <c r="M73" i="7"/>
  <c r="H47" i="4" s="1"/>
  <c r="L73" i="7"/>
  <c r="K73" i="7"/>
  <c r="L65" i="7"/>
  <c r="K65" i="7"/>
  <c r="L42" i="7"/>
  <c r="K42" i="7"/>
  <c r="G23" i="4" s="1"/>
  <c r="N35" i="7"/>
  <c r="M35" i="7"/>
  <c r="H35" i="4" s="1"/>
  <c r="L35" i="7"/>
  <c r="N24" i="7"/>
  <c r="M24" i="7"/>
  <c r="H87" i="6"/>
  <c r="H46" i="4" s="1"/>
  <c r="H65" i="6"/>
  <c r="H34" i="4" s="1"/>
  <c r="G28" i="4"/>
  <c r="H23" i="6"/>
  <c r="H16" i="4" s="1"/>
  <c r="G23" i="6"/>
  <c r="G16" i="4" s="1"/>
  <c r="H26" i="4" l="1"/>
  <c r="H38" i="4"/>
  <c r="H17" i="4"/>
  <c r="T21" i="5"/>
  <c r="O23" i="5" s="1"/>
  <c r="M36" i="7"/>
  <c r="H18" i="4"/>
  <c r="R64" i="5"/>
  <c r="G17" i="4"/>
  <c r="G20" i="4" s="1"/>
  <c r="K66" i="7"/>
  <c r="G41" i="4" s="1"/>
  <c r="H29" i="4"/>
  <c r="H32" i="4" s="1"/>
  <c r="R55" i="5"/>
  <c r="R37" i="5"/>
  <c r="R44" i="5"/>
  <c r="H13" i="6"/>
  <c r="O55" i="5"/>
  <c r="G29" i="4"/>
  <c r="M59" i="7"/>
  <c r="K25" i="7"/>
  <c r="O82" i="5"/>
  <c r="K36" i="7"/>
  <c r="G35" i="4" s="1"/>
  <c r="G38" i="4" s="1"/>
  <c r="O74" i="5"/>
  <c r="R74" i="5"/>
  <c r="O64" i="5"/>
  <c r="O44" i="5"/>
  <c r="M66" i="7"/>
  <c r="H44" i="4" s="1"/>
  <c r="M74" i="7"/>
  <c r="K74" i="7"/>
  <c r="G47" i="4" s="1"/>
  <c r="K59" i="7"/>
  <c r="M43" i="7"/>
  <c r="K43" i="7"/>
  <c r="M25" i="7"/>
  <c r="G13" i="6"/>
  <c r="R21" i="5" l="1"/>
  <c r="R23" i="5" s="1"/>
  <c r="H20" i="4"/>
  <c r="M13" i="7"/>
  <c r="H50" i="4"/>
  <c r="K13" i="7"/>
  <c r="G50" i="4" l="1"/>
  <c r="G32" i="4" l="1"/>
  <c r="G26" i="4" l="1"/>
  <c r="E34" i="4" l="1"/>
  <c r="E48" i="4" l="1"/>
  <c r="E42" i="4"/>
  <c r="F36" i="4"/>
  <c r="E36" i="4"/>
  <c r="F30" i="4"/>
  <c r="E30" i="4"/>
  <c r="E24" i="4"/>
  <c r="F18" i="4"/>
  <c r="F17" i="4"/>
  <c r="E46" i="4"/>
  <c r="E40" i="4"/>
  <c r="F34" i="4"/>
  <c r="F28" i="4"/>
  <c r="E22" i="4"/>
  <c r="F20" i="4" l="1"/>
  <c r="E28" i="4"/>
  <c r="E35" i="4"/>
  <c r="E13" i="6"/>
  <c r="F26" i="4"/>
  <c r="F29" i="4"/>
  <c r="F32" i="4" s="1"/>
  <c r="N21" i="5"/>
  <c r="E29" i="4"/>
  <c r="E41" i="4"/>
  <c r="E44" i="4" s="1"/>
  <c r="E47" i="4"/>
  <c r="E50" i="4" s="1"/>
  <c r="E23" i="4"/>
  <c r="E26" i="4" s="1"/>
  <c r="K21" i="5"/>
  <c r="F13" i="6"/>
  <c r="I23" i="5" l="1"/>
  <c r="I21" i="5"/>
  <c r="L23" i="5" s="1"/>
  <c r="G44" i="4"/>
  <c r="E38" i="4"/>
  <c r="E32" i="4"/>
  <c r="F35" i="4"/>
  <c r="F38" i="4" s="1"/>
  <c r="F13" i="4" l="1"/>
  <c r="E13" i="4"/>
  <c r="D46" i="4"/>
  <c r="E14" i="4" l="1"/>
  <c r="C40" i="4" l="1"/>
  <c r="D48" i="4" l="1"/>
  <c r="C48" i="4"/>
  <c r="D42" i="4"/>
  <c r="C42" i="4"/>
  <c r="D36" i="4"/>
  <c r="C36" i="4"/>
  <c r="D30" i="4"/>
  <c r="D24" i="4"/>
  <c r="C24" i="4"/>
  <c r="C46" i="4"/>
  <c r="D40" i="4"/>
  <c r="D34" i="4"/>
  <c r="C34" i="4"/>
  <c r="D28" i="4"/>
  <c r="D22" i="4"/>
  <c r="D23" i="4" l="1"/>
  <c r="D26" i="4" s="1"/>
  <c r="D29" i="4"/>
  <c r="D32" i="4" s="1"/>
  <c r="D47" i="4"/>
  <c r="D50" i="4" s="1"/>
  <c r="C22" i="4"/>
  <c r="C23" i="4"/>
  <c r="C29" i="4"/>
  <c r="C30" i="4"/>
  <c r="C28" i="4"/>
  <c r="H21" i="5"/>
  <c r="E21" i="5"/>
  <c r="C25" i="7"/>
  <c r="C13" i="7" s="1"/>
  <c r="E25" i="7"/>
  <c r="E13" i="7" s="1"/>
  <c r="C41" i="4"/>
  <c r="C44" i="4" s="1"/>
  <c r="C47" i="4"/>
  <c r="C50" i="4" s="1"/>
  <c r="D35" i="4"/>
  <c r="D38" i="4" s="1"/>
  <c r="C26" i="4" l="1"/>
  <c r="C23" i="5"/>
  <c r="D41" i="4"/>
  <c r="C35" i="4"/>
  <c r="C38" i="4" s="1"/>
  <c r="C32" i="4"/>
  <c r="D44" i="4" l="1"/>
  <c r="D13" i="4" s="1"/>
  <c r="C13" i="4"/>
  <c r="O37" i="5"/>
  <c r="Q37" i="5"/>
  <c r="G13" i="4"/>
  <c r="C14" i="4" l="1"/>
  <c r="H13" i="4" l="1"/>
  <c r="G1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de Windows</author>
  </authors>
  <commentList>
    <comment ref="C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Todas las actividades fueron a distancia.</t>
        </r>
      </text>
    </comment>
    <comment ref="D1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Actividades híbridas</t>
        </r>
      </text>
    </comment>
    <comment ref="E1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Actividades híbridas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de Windows</author>
  </authors>
  <commentList>
    <comment ref="C1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No hubo torneos en modalidad no presenciaL. </t>
        </r>
      </text>
    </comment>
    <comment ref="F12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Todos los torneos fueron en modalidad no presencial</t>
        </r>
      </text>
    </comment>
    <comment ref="I1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Todos los torneos fueron en modalidad no presencial</t>
        </r>
      </text>
    </comment>
    <comment ref="L12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No hubo torneos en modalidad no presenciaL. </t>
        </r>
      </text>
    </comment>
  </commentList>
</comments>
</file>

<file path=xl/sharedStrings.xml><?xml version="1.0" encoding="utf-8"?>
<sst xmlns="http://schemas.openxmlformats.org/spreadsheetml/2006/main" count="502" uniqueCount="182">
  <si>
    <t xml:space="preserve">DEPORTES </t>
  </si>
  <si>
    <t>COMPARATIVO DE ESTUDIANTES ATENDIDOS EN ACTIVIDADES DEPORTIVAS 2020-2023</t>
  </si>
  <si>
    <t>Programa Deportivo</t>
  </si>
  <si>
    <t>2020-2021</t>
  </si>
  <si>
    <t>2021-2022</t>
  </si>
  <si>
    <t>2022-2023</t>
  </si>
  <si>
    <t>Jul-Dic 2020</t>
  </si>
  <si>
    <t>Ene - Jun 2021</t>
  </si>
  <si>
    <t>Jul-Dic 2021</t>
  </si>
  <si>
    <t>Ene-Jun 2022</t>
  </si>
  <si>
    <t>Jul-Dic 2022</t>
  </si>
  <si>
    <t>Ene-Jun 2023</t>
  </si>
  <si>
    <t>Total General</t>
  </si>
  <si>
    <t>Campestre</t>
  </si>
  <si>
    <t>Academias/Clases Deportivas</t>
  </si>
  <si>
    <t>Equipos Representativos</t>
  </si>
  <si>
    <t>Torneos Internos</t>
  </si>
  <si>
    <t>Activación Física y Deportiva</t>
  </si>
  <si>
    <t>Subtotal</t>
  </si>
  <si>
    <t>Américas</t>
  </si>
  <si>
    <t>Salamanca</t>
  </si>
  <si>
    <t>Juan Alonso de Torres</t>
  </si>
  <si>
    <t>San Francisco -Preparatoria</t>
  </si>
  <si>
    <t>San Francisco -Secundaria</t>
  </si>
  <si>
    <t>DEPORTES</t>
  </si>
  <si>
    <t>COMPARATIVO DE ESTUDIANTES EN CLASES DEPORTIVAS 2020-2023</t>
  </si>
  <si>
    <t>Estudiantes participantes en clases deportivas</t>
  </si>
  <si>
    <t>Ene-Jun 2021</t>
  </si>
  <si>
    <t>Cross Fit</t>
  </si>
  <si>
    <t>Entrenamiento Funcional/zumba</t>
  </si>
  <si>
    <t>Ajedrez</t>
  </si>
  <si>
    <t>Spinning</t>
  </si>
  <si>
    <t>Gimnasio de Pesas</t>
  </si>
  <si>
    <t>Total Fitness</t>
  </si>
  <si>
    <t xml:space="preserve">Excursionismo </t>
  </si>
  <si>
    <t>Tenis</t>
  </si>
  <si>
    <t>Aerobicos/Zumba</t>
  </si>
  <si>
    <t>Atletismo</t>
  </si>
  <si>
    <t>Basquetbol</t>
  </si>
  <si>
    <t>Futbol</t>
  </si>
  <si>
    <t>Voleibol</t>
  </si>
  <si>
    <t>Spin</t>
  </si>
  <si>
    <t>Tae Kwon Do</t>
  </si>
  <si>
    <t>Yoga</t>
  </si>
  <si>
    <t>Educación Física</t>
  </si>
  <si>
    <t>Entrenamiento Funcional</t>
  </si>
  <si>
    <t>Acondicionamiento Físico</t>
  </si>
  <si>
    <t>Gimnasio Pesas</t>
  </si>
  <si>
    <t>Fútbol</t>
  </si>
  <si>
    <t xml:space="preserve">Voleibol </t>
  </si>
  <si>
    <t xml:space="preserve">Grupos de animación </t>
  </si>
  <si>
    <t>Multideportes 1, 2 y 3</t>
  </si>
  <si>
    <t>Futbol Soccer</t>
  </si>
  <si>
    <t>Tochito</t>
  </si>
  <si>
    <t>Fitness</t>
  </si>
  <si>
    <t xml:space="preserve">Activate Bien </t>
  </si>
  <si>
    <t>Activación Física</t>
  </si>
  <si>
    <t>COMPARATIVO DE ESTUDIANTES EN EQUIPOS REPRESENTATIVOS 2020-2023</t>
  </si>
  <si>
    <t>Estudiantes participantes en Equipos 
Representativos</t>
  </si>
  <si>
    <t xml:space="preserve">Total General </t>
  </si>
  <si>
    <t xml:space="preserve">Campestre </t>
  </si>
  <si>
    <t>Alumnos  participantes en Equipos Varoniles</t>
  </si>
  <si>
    <t>Alumnas  participantes en Equipos Femeniles</t>
  </si>
  <si>
    <t>Estudiantes participantes en Equipos Varoniles</t>
  </si>
  <si>
    <t>Estudiantes participantes en Equipos Femeniles</t>
  </si>
  <si>
    <t>Estudiantes   participantes en Equipos Varoniles</t>
  </si>
  <si>
    <t xml:space="preserve">Ajedrez </t>
  </si>
  <si>
    <t>Futbol Rápido</t>
  </si>
  <si>
    <t>Tocho Bandera</t>
  </si>
  <si>
    <t>Total</t>
  </si>
  <si>
    <t>Porra</t>
  </si>
  <si>
    <t>Volibol</t>
  </si>
  <si>
    <t xml:space="preserve">Atletismo </t>
  </si>
  <si>
    <t>Fútbol Rápido</t>
  </si>
  <si>
    <t>Fútbol Uruguayo</t>
  </si>
  <si>
    <t>Fútbol Soccer</t>
  </si>
  <si>
    <t>Banda de Guerra</t>
  </si>
  <si>
    <t>Hockey sobre pasto</t>
  </si>
  <si>
    <t>Handball</t>
  </si>
  <si>
    <t xml:space="preserve">Beisbol </t>
  </si>
  <si>
    <t>COMPARATIVO DE NÚMERO DE EQUIPOS Y ESTUDIANTES PARTICIPANTES 2020-2023</t>
  </si>
  <si>
    <t>Torneos Internos Institucional por Categoría</t>
  </si>
  <si>
    <t xml:space="preserve">Equipos </t>
  </si>
  <si>
    <t xml:space="preserve">Alumnos   </t>
  </si>
  <si>
    <t>Estudiantes</t>
  </si>
  <si>
    <t xml:space="preserve">Futbol </t>
  </si>
  <si>
    <t xml:space="preserve">Videos Juegos </t>
  </si>
  <si>
    <t>Deportes de raqueta</t>
  </si>
  <si>
    <t>TOTAL GENERAL</t>
  </si>
  <si>
    <t>Alumnos</t>
  </si>
  <si>
    <t>Equipos</t>
  </si>
  <si>
    <t>Equipos Varoniles</t>
  </si>
  <si>
    <t>Equipos Femeniles</t>
  </si>
  <si>
    <t>Alumnos participantes</t>
  </si>
  <si>
    <t>Estudiantes participantes</t>
  </si>
  <si>
    <t>Futbol Uruguayo</t>
  </si>
  <si>
    <t>Pin - Pong</t>
  </si>
  <si>
    <t>Futbolito/callejero</t>
  </si>
  <si>
    <t xml:space="preserve">Tocho Bandera </t>
  </si>
  <si>
    <t xml:space="preserve">Video Juegos (virtuales) </t>
  </si>
  <si>
    <t>Voleibol Mixto</t>
  </si>
  <si>
    <t>Futbol Rápido Preparatoria</t>
  </si>
  <si>
    <t>Futbol Rápido Universidad</t>
  </si>
  <si>
    <t>Tenis de Mesa</t>
  </si>
  <si>
    <t>Voliebol</t>
  </si>
  <si>
    <t xml:space="preserve">Futbol Rápido </t>
  </si>
  <si>
    <t>Futbolito</t>
  </si>
  <si>
    <t>San Francisco - Preparatoria</t>
  </si>
  <si>
    <t>Futbol Sala</t>
  </si>
  <si>
    <t>Sub Total</t>
  </si>
  <si>
    <t>RESULTADOS DE EQUIPOS REPRESENTATIVOS  DE LA UNIVERSIDAD (Enero 2022 a Junio 2023)</t>
  </si>
  <si>
    <t>Liga</t>
  </si>
  <si>
    <t>CONADEIP</t>
  </si>
  <si>
    <t xml:space="preserve">CONADEIP-ABE </t>
  </si>
  <si>
    <t>CONDDE</t>
  </si>
  <si>
    <t xml:space="preserve">Lasallistas </t>
  </si>
  <si>
    <t>Ámbito</t>
  </si>
  <si>
    <t xml:space="preserve">Nacionales </t>
  </si>
  <si>
    <t>Estatal</t>
  </si>
  <si>
    <t>Regionales</t>
  </si>
  <si>
    <t>Nacional</t>
  </si>
  <si>
    <t>Nacionales</t>
  </si>
  <si>
    <t>Categoría</t>
  </si>
  <si>
    <t>Juvenil "B"</t>
  </si>
  <si>
    <t>1ra. Fuerza</t>
  </si>
  <si>
    <t>Universidad</t>
  </si>
  <si>
    <t>Prepa</t>
  </si>
  <si>
    <t>Basquet Femenil</t>
  </si>
  <si>
    <t>Basquet Varonil</t>
  </si>
  <si>
    <t>Futbol Rápido Femenil</t>
  </si>
  <si>
    <t>Futbol Rápido Varonil</t>
  </si>
  <si>
    <t>Futbol Asociación Femenil</t>
  </si>
  <si>
    <t>Tenis Femenil</t>
  </si>
  <si>
    <t xml:space="preserve">Tenis Varonil </t>
  </si>
  <si>
    <t>Futbol Asociación Varonil</t>
  </si>
  <si>
    <t>Voleibol Femenil</t>
  </si>
  <si>
    <t>Voleibol Varonil</t>
  </si>
  <si>
    <t>RESULTADOS DE SELECCIONES DEPORTIVAS DE CAMPUS SALAMANCA</t>
  </si>
  <si>
    <t>LIGA</t>
  </si>
  <si>
    <t xml:space="preserve">LIGA </t>
  </si>
  <si>
    <t>Liga deportiva Universitaria</t>
  </si>
  <si>
    <t xml:space="preserve">CONDDE </t>
  </si>
  <si>
    <t xml:space="preserve">MUNICIPAL </t>
  </si>
  <si>
    <t xml:space="preserve">INTERPREPAS </t>
  </si>
  <si>
    <t>ESTATAL Ene-Jun 2022</t>
  </si>
  <si>
    <t>ESTATAL Jul-Dic 2022</t>
  </si>
  <si>
    <t>ESTATAL Ene-Jun 2023</t>
  </si>
  <si>
    <t>Atletismo Femenil</t>
  </si>
  <si>
    <t>Atletismo Varonil</t>
  </si>
  <si>
    <t>Basquetbol Varonil</t>
  </si>
  <si>
    <t>Basquetbol  Femenil</t>
  </si>
  <si>
    <t>Voleibol Playa Femenil</t>
  </si>
  <si>
    <t>Voleibol Playa Varonil</t>
  </si>
  <si>
    <t>Handball Femenil</t>
  </si>
  <si>
    <t>Handball Varonil</t>
  </si>
  <si>
    <t>Hockey  Femenil</t>
  </si>
  <si>
    <t>Hockey  Varonil</t>
  </si>
  <si>
    <t>RESULTADOS DE SELECCIONES DEPORTIVAS DE CAMPUS JUAN ALONSO DE TORRES</t>
  </si>
  <si>
    <t>ENACYC</t>
  </si>
  <si>
    <t xml:space="preserve">Basquetbol Varonil 3x3 </t>
  </si>
  <si>
    <t>Futbol 7 Varonil</t>
  </si>
  <si>
    <t>Futbol 7 Femenil</t>
  </si>
  <si>
    <t>Jazz</t>
  </si>
  <si>
    <t>RESULTADOS DE SELECCIONES DEPORTIVAS DE CAMPUS AMÉRICAS</t>
  </si>
  <si>
    <t>INTERPREPAS</t>
  </si>
  <si>
    <t>RESULTADOS DE SELECCIONES DEPORTIVAS DE CAMPUS SAN FRANCISCO</t>
  </si>
  <si>
    <t>LIGA 2022</t>
  </si>
  <si>
    <t>LIGA 2023</t>
  </si>
  <si>
    <t xml:space="preserve">Juegos </t>
  </si>
  <si>
    <t>Juegos Lasallistas</t>
  </si>
  <si>
    <t>MUNICIPAL</t>
  </si>
  <si>
    <t>INTERESCOLARES</t>
  </si>
  <si>
    <t>zona 513</t>
  </si>
  <si>
    <t>CCC</t>
  </si>
  <si>
    <t>Futbol Soccer Femenil</t>
  </si>
  <si>
    <t>Futbol Soccer Varonil</t>
  </si>
  <si>
    <t>Atletísmo 100 m</t>
  </si>
  <si>
    <t>1°</t>
  </si>
  <si>
    <t>Atletísmo 4 X 100 m</t>
  </si>
  <si>
    <t>Atletismo 5,000 m</t>
  </si>
  <si>
    <t>3°</t>
  </si>
  <si>
    <t>2° y 3°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</si>
</sst>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\º"/>
  </numFmts>
  <fonts count="2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theme="0"/>
      <name val="Arial"/>
      <family val="2"/>
    </font>
    <font>
      <sz val="14"/>
      <name val="Arial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32037"/>
        <bgColor indexed="64"/>
      </patternFill>
    </fill>
    <fill>
      <patternFill patternType="solid">
        <fgColor rgb="FF001E6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B1C2A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519">
    <xf numFmtId="0" fontId="0" fillId="0" borderId="0" xfId="0"/>
    <xf numFmtId="0" fontId="2" fillId="2" borderId="0" xfId="0" applyFont="1" applyFill="1" applyAlignment="1" applyProtection="1">
      <alignment horizontal="center"/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horizontal="left"/>
      <protection hidden="1"/>
    </xf>
    <xf numFmtId="0" fontId="7" fillId="2" borderId="0" xfId="0" applyFont="1" applyFill="1" applyAlignment="1" applyProtection="1">
      <alignment horizontal="center" wrapText="1"/>
      <protection hidden="1"/>
    </xf>
    <xf numFmtId="0" fontId="1" fillId="2" borderId="9" xfId="0" applyFont="1" applyFill="1" applyBorder="1" applyAlignment="1" applyProtection="1">
      <alignment horizontal="center"/>
      <protection hidden="1"/>
    </xf>
    <xf numFmtId="0" fontId="1" fillId="2" borderId="35" xfId="0" applyFon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1" fillId="2" borderId="2" xfId="0" applyFont="1" applyFill="1" applyBorder="1" applyAlignment="1" applyProtection="1">
      <alignment horizontal="left"/>
      <protection hidden="1"/>
    </xf>
    <xf numFmtId="0" fontId="1" fillId="2" borderId="5" xfId="0" applyFont="1" applyFill="1" applyBorder="1" applyAlignment="1" applyProtection="1">
      <alignment horizontal="center"/>
      <protection hidden="1"/>
    </xf>
    <xf numFmtId="0" fontId="1" fillId="2" borderId="6" xfId="0" applyFont="1" applyFill="1" applyBorder="1" applyAlignment="1" applyProtection="1">
      <alignment horizontal="center"/>
      <protection hidden="1"/>
    </xf>
    <xf numFmtId="0" fontId="2" fillId="2" borderId="27" xfId="0" applyFont="1" applyFill="1" applyBorder="1" applyAlignment="1" applyProtection="1">
      <alignment horizontal="right"/>
      <protection hidden="1"/>
    </xf>
    <xf numFmtId="0" fontId="2" fillId="2" borderId="0" xfId="0" applyFont="1" applyFill="1" applyProtection="1">
      <protection hidden="1"/>
    </xf>
    <xf numFmtId="3" fontId="2" fillId="2" borderId="0" xfId="0" applyNumberFormat="1" applyFont="1" applyFill="1" applyAlignment="1" applyProtection="1">
      <alignment horizontal="center"/>
      <protection hidden="1"/>
    </xf>
    <xf numFmtId="0" fontId="1" fillId="2" borderId="15" xfId="0" applyFont="1" applyFill="1" applyBorder="1" applyAlignment="1" applyProtection="1">
      <alignment horizontal="left"/>
      <protection hidden="1"/>
    </xf>
    <xf numFmtId="0" fontId="1" fillId="2" borderId="9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hidden="1"/>
    </xf>
    <xf numFmtId="0" fontId="1" fillId="2" borderId="5" xfId="0" applyFont="1" applyFill="1" applyBorder="1" applyAlignment="1" applyProtection="1">
      <alignment horizontal="center" vertical="center"/>
      <protection hidden="1"/>
    </xf>
    <xf numFmtId="0" fontId="1" fillId="2" borderId="6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/>
      <protection hidden="1"/>
    </xf>
    <xf numFmtId="0" fontId="1" fillId="2" borderId="36" xfId="0" applyFont="1" applyFill="1" applyBorder="1" applyAlignment="1" applyProtection="1">
      <alignment horizontal="center"/>
      <protection hidden="1"/>
    </xf>
    <xf numFmtId="0" fontId="1" fillId="2" borderId="23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1" fillId="2" borderId="24" xfId="0" applyFont="1" applyFill="1" applyBorder="1" applyAlignment="1" applyProtection="1">
      <alignment horizontal="center" vertical="center"/>
      <protection hidden="1"/>
    </xf>
    <xf numFmtId="0" fontId="1" fillId="2" borderId="4" xfId="0" applyFont="1" applyFill="1" applyBorder="1" applyAlignment="1" applyProtection="1">
      <alignment horizontal="center" vertical="center"/>
      <protection hidden="1"/>
    </xf>
    <xf numFmtId="0" fontId="1" fillId="2" borderId="17" xfId="0" applyFont="1" applyFill="1" applyBorder="1" applyAlignment="1" applyProtection="1">
      <alignment horizontal="center" vertical="center"/>
      <protection hidden="1"/>
    </xf>
    <xf numFmtId="0" fontId="1" fillId="2" borderId="51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Protection="1">
      <protection hidden="1"/>
    </xf>
    <xf numFmtId="0" fontId="13" fillId="2" borderId="0" xfId="0" applyFont="1" applyFill="1" applyProtection="1">
      <protection hidden="1"/>
    </xf>
    <xf numFmtId="0" fontId="5" fillId="2" borderId="0" xfId="0" applyFont="1" applyFill="1" applyProtection="1">
      <protection hidden="1"/>
    </xf>
    <xf numFmtId="0" fontId="10" fillId="2" borderId="22" xfId="0" applyFont="1" applyFill="1" applyBorder="1" applyAlignment="1" applyProtection="1">
      <alignment horizontal="center"/>
      <protection hidden="1"/>
    </xf>
    <xf numFmtId="0" fontId="10" fillId="2" borderId="21" xfId="0" applyFont="1" applyFill="1" applyBorder="1" applyAlignment="1" applyProtection="1">
      <alignment horizontal="center"/>
      <protection hidden="1"/>
    </xf>
    <xf numFmtId="0" fontId="1" fillId="2" borderId="2" xfId="0" applyFont="1" applyFill="1" applyBorder="1" applyProtection="1">
      <protection hidden="1"/>
    </xf>
    <xf numFmtId="0" fontId="2" fillId="2" borderId="11" xfId="0" applyFont="1" applyFill="1" applyBorder="1" applyAlignment="1" applyProtection="1">
      <alignment horizontal="center"/>
      <protection hidden="1"/>
    </xf>
    <xf numFmtId="0" fontId="1" fillId="2" borderId="15" xfId="0" applyFont="1" applyFill="1" applyBorder="1" applyProtection="1">
      <protection hidden="1"/>
    </xf>
    <xf numFmtId="0" fontId="1" fillId="2" borderId="46" xfId="0" applyFont="1" applyFill="1" applyBorder="1" applyAlignment="1" applyProtection="1">
      <alignment horizontal="center"/>
      <protection hidden="1"/>
    </xf>
    <xf numFmtId="0" fontId="2" fillId="2" borderId="30" xfId="0" applyFont="1" applyFill="1" applyBorder="1" applyProtection="1">
      <protection hidden="1"/>
    </xf>
    <xf numFmtId="0" fontId="1" fillId="2" borderId="8" xfId="0" applyFont="1" applyFill="1" applyBorder="1" applyAlignment="1" applyProtection="1">
      <alignment horizontal="center"/>
      <protection hidden="1"/>
    </xf>
    <xf numFmtId="0" fontId="1" fillId="2" borderId="4" xfId="0" applyFont="1" applyFill="1" applyBorder="1" applyAlignment="1" applyProtection="1">
      <alignment horizontal="center"/>
      <protection hidden="1"/>
    </xf>
    <xf numFmtId="0" fontId="1" fillId="2" borderId="17" xfId="0" applyFont="1" applyFill="1" applyBorder="1" applyAlignment="1" applyProtection="1">
      <alignment horizontal="center"/>
      <protection hidden="1"/>
    </xf>
    <xf numFmtId="0" fontId="1" fillId="2" borderId="22" xfId="0" applyFont="1" applyFill="1" applyBorder="1" applyAlignment="1" applyProtection="1">
      <alignment horizontal="center" vertical="center"/>
      <protection hidden="1"/>
    </xf>
    <xf numFmtId="0" fontId="1" fillId="2" borderId="14" xfId="0" applyFont="1" applyFill="1" applyBorder="1" applyAlignment="1" applyProtection="1">
      <alignment horizontal="left"/>
      <protection hidden="1"/>
    </xf>
    <xf numFmtId="0" fontId="2" fillId="2" borderId="14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Protection="1"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7" fillId="2" borderId="55" xfId="0" applyFont="1" applyFill="1" applyBorder="1" applyAlignment="1" applyProtection="1">
      <alignment horizontal="center" vertical="center" wrapText="1"/>
      <protection hidden="1"/>
    </xf>
    <xf numFmtId="0" fontId="7" fillId="2" borderId="31" xfId="0" applyFont="1" applyFill="1" applyBorder="1" applyAlignment="1" applyProtection="1">
      <alignment horizontal="center" vertical="center" wrapText="1"/>
      <protection hidden="1"/>
    </xf>
    <xf numFmtId="0" fontId="7" fillId="2" borderId="34" xfId="0" applyFont="1" applyFill="1" applyBorder="1" applyAlignment="1" applyProtection="1">
      <alignment horizontal="center" vertical="center" wrapText="1"/>
      <protection hidden="1"/>
    </xf>
    <xf numFmtId="0" fontId="7" fillId="2" borderId="53" xfId="0" applyFont="1" applyFill="1" applyBorder="1" applyAlignment="1" applyProtection="1">
      <alignment horizontal="center" vertical="center" wrapText="1"/>
      <protection hidden="1"/>
    </xf>
    <xf numFmtId="0" fontId="1" fillId="2" borderId="12" xfId="0" applyFont="1" applyFill="1" applyBorder="1" applyAlignment="1" applyProtection="1">
      <alignment horizontal="center"/>
      <protection hidden="1"/>
    </xf>
    <xf numFmtId="0" fontId="1" fillId="2" borderId="14" xfId="0" applyFont="1" applyFill="1" applyBorder="1" applyProtection="1">
      <protection hidden="1"/>
    </xf>
    <xf numFmtId="0" fontId="7" fillId="2" borderId="0" xfId="0" applyFont="1" applyFill="1" applyAlignment="1" applyProtection="1">
      <alignment horizontal="center" vertical="center" wrapText="1"/>
      <protection hidden="1"/>
    </xf>
    <xf numFmtId="0" fontId="10" fillId="2" borderId="14" xfId="0" applyFont="1" applyFill="1" applyBorder="1" applyAlignment="1" applyProtection="1">
      <alignment horizontal="left"/>
      <protection hidden="1"/>
    </xf>
    <xf numFmtId="0" fontId="10" fillId="2" borderId="2" xfId="0" applyFont="1" applyFill="1" applyBorder="1" applyAlignment="1" applyProtection="1">
      <alignment horizontal="left"/>
      <protection hidden="1"/>
    </xf>
    <xf numFmtId="0" fontId="10" fillId="2" borderId="45" xfId="0" applyFont="1" applyFill="1" applyBorder="1" applyAlignment="1" applyProtection="1">
      <alignment horizontal="center"/>
      <protection hidden="1"/>
    </xf>
    <xf numFmtId="0" fontId="10" fillId="2" borderId="35" xfId="0" applyFont="1" applyFill="1" applyBorder="1" applyAlignment="1" applyProtection="1">
      <alignment horizontal="center"/>
      <protection hidden="1"/>
    </xf>
    <xf numFmtId="0" fontId="10" fillId="2" borderId="1" xfId="0" applyFont="1" applyFill="1" applyBorder="1" applyAlignment="1" applyProtection="1">
      <alignment horizontal="center"/>
      <protection hidden="1"/>
    </xf>
    <xf numFmtId="0" fontId="10" fillId="2" borderId="16" xfId="0" applyFont="1" applyFill="1" applyBorder="1" applyAlignment="1" applyProtection="1">
      <alignment horizontal="center"/>
      <protection hidden="1"/>
    </xf>
    <xf numFmtId="0" fontId="10" fillId="2" borderId="30" xfId="0" applyFont="1" applyFill="1" applyBorder="1" applyAlignment="1" applyProtection="1">
      <alignment horizontal="left"/>
      <protection hidden="1"/>
    </xf>
    <xf numFmtId="0" fontId="10" fillId="2" borderId="15" xfId="0" applyFont="1" applyFill="1" applyBorder="1" applyAlignment="1" applyProtection="1">
      <alignment horizontal="left"/>
      <protection hidden="1"/>
    </xf>
    <xf numFmtId="0" fontId="9" fillId="2" borderId="46" xfId="1" applyNumberFormat="1" applyFont="1" applyFill="1" applyBorder="1" applyAlignment="1" applyProtection="1">
      <alignment horizontal="center"/>
      <protection hidden="1"/>
    </xf>
    <xf numFmtId="0" fontId="9" fillId="2" borderId="36" xfId="1" applyNumberFormat="1" applyFont="1" applyFill="1" applyBorder="1" applyAlignment="1" applyProtection="1">
      <alignment horizontal="center"/>
      <protection hidden="1"/>
    </xf>
    <xf numFmtId="0" fontId="9" fillId="2" borderId="33" xfId="0" applyFont="1" applyFill="1" applyBorder="1" applyAlignment="1" applyProtection="1">
      <alignment horizontal="center"/>
      <protection hidden="1"/>
    </xf>
    <xf numFmtId="0" fontId="9" fillId="2" borderId="12" xfId="1" applyNumberFormat="1" applyFont="1" applyFill="1" applyBorder="1" applyAlignment="1" applyProtection="1">
      <alignment horizontal="center"/>
      <protection hidden="1"/>
    </xf>
    <xf numFmtId="0" fontId="2" fillId="2" borderId="18" xfId="0" applyFont="1" applyFill="1" applyBorder="1" applyAlignment="1" applyProtection="1">
      <alignment horizontal="center" vertical="center"/>
      <protection hidden="1"/>
    </xf>
    <xf numFmtId="0" fontId="2" fillId="2" borderId="26" xfId="0" applyFont="1" applyFill="1" applyBorder="1" applyAlignment="1" applyProtection="1">
      <alignment horizontal="center" vertical="center"/>
      <protection hidden="1"/>
    </xf>
    <xf numFmtId="0" fontId="2" fillId="2" borderId="10" xfId="0" applyFont="1" applyFill="1" applyBorder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3" fontId="2" fillId="2" borderId="44" xfId="0" applyNumberFormat="1" applyFont="1" applyFill="1" applyBorder="1" applyAlignment="1" applyProtection="1">
      <alignment horizontal="right"/>
      <protection hidden="1"/>
    </xf>
    <xf numFmtId="3" fontId="2" fillId="2" borderId="27" xfId="0" applyNumberFormat="1" applyFont="1" applyFill="1" applyBorder="1" applyAlignment="1" applyProtection="1">
      <alignment horizontal="right"/>
      <protection hidden="1"/>
    </xf>
    <xf numFmtId="0" fontId="2" fillId="2" borderId="34" xfId="0" applyFont="1" applyFill="1" applyBorder="1" applyAlignment="1" applyProtection="1">
      <alignment horizontal="center" vertical="center"/>
      <protection hidden="1"/>
    </xf>
    <xf numFmtId="0" fontId="2" fillId="2" borderId="53" xfId="0" applyFont="1" applyFill="1" applyBorder="1" applyAlignment="1" applyProtection="1">
      <alignment horizontal="center" vertical="center"/>
      <protection hidden="1"/>
    </xf>
    <xf numFmtId="0" fontId="8" fillId="2" borderId="11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3" fontId="8" fillId="2" borderId="0" xfId="0" applyNumberFormat="1" applyFont="1" applyFill="1" applyAlignment="1" applyProtection="1">
      <alignment horizontal="center"/>
      <protection hidden="1"/>
    </xf>
    <xf numFmtId="0" fontId="1" fillId="2" borderId="22" xfId="0" applyFont="1" applyFill="1" applyBorder="1" applyAlignment="1" applyProtection="1">
      <alignment horizontal="center"/>
      <protection hidden="1"/>
    </xf>
    <xf numFmtId="0" fontId="1" fillId="2" borderId="30" xfId="0" applyFont="1" applyFill="1" applyBorder="1" applyProtection="1">
      <protection hidden="1"/>
    </xf>
    <xf numFmtId="0" fontId="1" fillId="2" borderId="45" xfId="0" applyFont="1" applyFill="1" applyBorder="1" applyAlignment="1" applyProtection="1">
      <alignment horizontal="center"/>
      <protection hidden="1"/>
    </xf>
    <xf numFmtId="0" fontId="10" fillId="2" borderId="7" xfId="0" applyFont="1" applyFill="1" applyBorder="1" applyAlignment="1" applyProtection="1">
      <alignment horizontal="left"/>
      <protection hidden="1"/>
    </xf>
    <xf numFmtId="0" fontId="10" fillId="2" borderId="9" xfId="0" applyFont="1" applyFill="1" applyBorder="1" applyAlignment="1" applyProtection="1">
      <alignment horizontal="center"/>
      <protection hidden="1"/>
    </xf>
    <xf numFmtId="0" fontId="10" fillId="2" borderId="5" xfId="0" applyFont="1" applyFill="1" applyBorder="1" applyAlignment="1" applyProtection="1">
      <alignment horizontal="center"/>
      <protection hidden="1"/>
    </xf>
    <xf numFmtId="0" fontId="1" fillId="2" borderId="49" xfId="0" applyFont="1" applyFill="1" applyBorder="1" applyAlignment="1" applyProtection="1">
      <alignment horizontal="center" vertical="center"/>
      <protection hidden="1"/>
    </xf>
    <xf numFmtId="0" fontId="1" fillId="2" borderId="56" xfId="0" applyFont="1" applyFill="1" applyBorder="1" applyAlignment="1" applyProtection="1">
      <alignment horizontal="center" vertical="center"/>
      <protection hidden="1"/>
    </xf>
    <xf numFmtId="0" fontId="1" fillId="2" borderId="57" xfId="0" applyFont="1" applyFill="1" applyBorder="1" applyAlignment="1" applyProtection="1">
      <alignment horizontal="center" vertical="center"/>
      <protection hidden="1"/>
    </xf>
    <xf numFmtId="0" fontId="10" fillId="2" borderId="32" xfId="0" applyFont="1" applyFill="1" applyBorder="1" applyAlignment="1" applyProtection="1">
      <alignment horizontal="center"/>
      <protection hidden="1"/>
    </xf>
    <xf numFmtId="0" fontId="10" fillId="2" borderId="24" xfId="0" applyFont="1" applyFill="1" applyBorder="1" applyAlignment="1" applyProtection="1">
      <alignment horizontal="center"/>
      <protection hidden="1"/>
    </xf>
    <xf numFmtId="0" fontId="10" fillId="2" borderId="3" xfId="0" applyFont="1" applyFill="1" applyBorder="1" applyAlignment="1" applyProtection="1">
      <alignment horizontal="center"/>
      <protection hidden="1"/>
    </xf>
    <xf numFmtId="0" fontId="9" fillId="2" borderId="15" xfId="0" applyFont="1" applyFill="1" applyBorder="1" applyAlignment="1" applyProtection="1">
      <alignment horizontal="center"/>
      <protection hidden="1"/>
    </xf>
    <xf numFmtId="0" fontId="9" fillId="2" borderId="21" xfId="1" applyNumberFormat="1" applyFont="1" applyFill="1" applyBorder="1" applyAlignment="1" applyProtection="1">
      <alignment horizontal="center"/>
      <protection hidden="1"/>
    </xf>
    <xf numFmtId="0" fontId="9" fillId="2" borderId="5" xfId="1" applyNumberFormat="1" applyFont="1" applyFill="1" applyBorder="1" applyAlignment="1" applyProtection="1">
      <alignment horizontal="center"/>
      <protection hidden="1"/>
    </xf>
    <xf numFmtId="0" fontId="9" fillId="2" borderId="21" xfId="0" applyFont="1" applyFill="1" applyBorder="1" applyAlignment="1" applyProtection="1">
      <alignment horizontal="center"/>
      <protection hidden="1"/>
    </xf>
    <xf numFmtId="0" fontId="9" fillId="2" borderId="5" xfId="0" applyFont="1" applyFill="1" applyBorder="1" applyAlignment="1" applyProtection="1">
      <alignment horizont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9" fillId="2" borderId="6" xfId="1" applyNumberFormat="1" applyFont="1" applyFill="1" applyBorder="1" applyAlignment="1" applyProtection="1">
      <alignment horizontal="center"/>
      <protection hidden="1"/>
    </xf>
    <xf numFmtId="0" fontId="9" fillId="2" borderId="6" xfId="0" applyFont="1" applyFill="1" applyBorder="1" applyAlignment="1" applyProtection="1">
      <alignment horizontal="center"/>
      <protection hidden="1"/>
    </xf>
    <xf numFmtId="0" fontId="2" fillId="2" borderId="10" xfId="0" applyFont="1" applyFill="1" applyBorder="1" applyAlignment="1" applyProtection="1">
      <alignment horizontal="center"/>
      <protection hidden="1"/>
    </xf>
    <xf numFmtId="0" fontId="2" fillId="2" borderId="42" xfId="0" applyFont="1" applyFill="1" applyBorder="1" applyAlignment="1" applyProtection="1">
      <alignment horizontal="center" vertical="center"/>
      <protection hidden="1"/>
    </xf>
    <xf numFmtId="0" fontId="1" fillId="2" borderId="30" xfId="0" applyFont="1" applyFill="1" applyBorder="1" applyAlignment="1" applyProtection="1">
      <alignment horizontal="left"/>
      <protection hidden="1"/>
    </xf>
    <xf numFmtId="164" fontId="10" fillId="2" borderId="0" xfId="0" applyNumberFormat="1" applyFont="1" applyFill="1" applyAlignment="1" applyProtection="1">
      <alignment horizontal="center" vertical="center" wrapText="1"/>
      <protection hidden="1"/>
    </xf>
    <xf numFmtId="0" fontId="1" fillId="2" borderId="13" xfId="0" applyFont="1" applyFill="1" applyBorder="1" applyAlignment="1" applyProtection="1">
      <alignment horizontal="center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0" fontId="1" fillId="2" borderId="35" xfId="0" applyFont="1" applyFill="1" applyBorder="1" applyAlignment="1" applyProtection="1">
      <alignment horizontal="center" vertical="center"/>
      <protection hidden="1"/>
    </xf>
    <xf numFmtId="0" fontId="2" fillId="2" borderId="18" xfId="0" applyFont="1" applyFill="1" applyBorder="1" applyAlignment="1" applyProtection="1">
      <alignment horizontal="center"/>
      <protection hidden="1"/>
    </xf>
    <xf numFmtId="0" fontId="1" fillId="3" borderId="5" xfId="0" applyFont="1" applyFill="1" applyBorder="1" applyAlignment="1" applyProtection="1">
      <alignment horizontal="center"/>
      <protection hidden="1"/>
    </xf>
    <xf numFmtId="0" fontId="1" fillId="3" borderId="17" xfId="0" applyFont="1" applyFill="1" applyBorder="1" applyAlignment="1" applyProtection="1">
      <alignment horizontal="center"/>
      <protection hidden="1"/>
    </xf>
    <xf numFmtId="0" fontId="1" fillId="3" borderId="6" xfId="0" applyFont="1" applyFill="1" applyBorder="1" applyAlignment="1" applyProtection="1">
      <alignment horizontal="center"/>
      <protection hidden="1"/>
    </xf>
    <xf numFmtId="0" fontId="1" fillId="3" borderId="4" xfId="0" applyFont="1" applyFill="1" applyBorder="1" applyAlignment="1" applyProtection="1">
      <alignment horizontal="center"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hidden="1"/>
    </xf>
    <xf numFmtId="0" fontId="1" fillId="3" borderId="16" xfId="0" applyFont="1" applyFill="1" applyBorder="1" applyAlignment="1" applyProtection="1">
      <alignment horizontal="center" vertical="center"/>
      <protection hidden="1"/>
    </xf>
    <xf numFmtId="0" fontId="10" fillId="3" borderId="41" xfId="0" applyFont="1" applyFill="1" applyBorder="1" applyAlignment="1" applyProtection="1">
      <alignment horizontal="center" vertical="center" textRotation="90"/>
      <protection hidden="1"/>
    </xf>
    <xf numFmtId="0" fontId="7" fillId="3" borderId="29" xfId="0" applyFont="1" applyFill="1" applyBorder="1" applyAlignment="1" applyProtection="1">
      <alignment horizontal="center"/>
      <protection hidden="1"/>
    </xf>
    <xf numFmtId="0" fontId="2" fillId="3" borderId="6" xfId="0" applyFont="1" applyFill="1" applyBorder="1" applyAlignment="1" applyProtection="1">
      <alignment horizontal="center"/>
      <protection hidden="1"/>
    </xf>
    <xf numFmtId="0" fontId="2" fillId="3" borderId="6" xfId="0" applyFont="1" applyFill="1" applyBorder="1" applyProtection="1">
      <protection hidden="1"/>
    </xf>
    <xf numFmtId="0" fontId="1" fillId="3" borderId="4" xfId="0" applyFont="1" applyFill="1" applyBorder="1" applyAlignment="1" applyProtection="1">
      <alignment horizontal="center"/>
      <protection hidden="1"/>
    </xf>
    <xf numFmtId="0" fontId="1" fillId="3" borderId="22" xfId="0" applyFont="1" applyFill="1" applyBorder="1" applyAlignment="1" applyProtection="1">
      <alignment horizontal="center"/>
      <protection hidden="1"/>
    </xf>
    <xf numFmtId="0" fontId="1" fillId="3" borderId="3" xfId="0" applyFont="1" applyFill="1" applyBorder="1" applyAlignment="1" applyProtection="1">
      <alignment horizontal="center"/>
      <protection hidden="1"/>
    </xf>
    <xf numFmtId="0" fontId="1" fillId="3" borderId="16" xfId="0" applyFont="1" applyFill="1" applyBorder="1" applyAlignment="1" applyProtection="1">
      <alignment horizontal="center"/>
      <protection hidden="1"/>
    </xf>
    <xf numFmtId="0" fontId="1" fillId="3" borderId="17" xfId="0" applyFont="1" applyFill="1" applyBorder="1" applyAlignment="1" applyProtection="1">
      <alignment horizontal="center" vertical="center"/>
      <protection hidden="1"/>
    </xf>
    <xf numFmtId="0" fontId="1" fillId="3" borderId="5" xfId="0" applyFont="1" applyFill="1" applyBorder="1" applyAlignment="1" applyProtection="1">
      <alignment horizontal="center" vertical="center"/>
      <protection hidden="1"/>
    </xf>
    <xf numFmtId="0" fontId="1" fillId="3" borderId="6" xfId="0" applyFont="1" applyFill="1" applyBorder="1" applyAlignment="1" applyProtection="1">
      <alignment horizontal="center" vertical="center"/>
      <protection hidden="1"/>
    </xf>
    <xf numFmtId="0" fontId="1" fillId="3" borderId="8" xfId="0" applyFont="1" applyFill="1" applyBorder="1" applyAlignment="1" applyProtection="1">
      <alignment horizontal="center"/>
      <protection hidden="1"/>
    </xf>
    <xf numFmtId="0" fontId="1" fillId="3" borderId="9" xfId="0" applyFont="1" applyFill="1" applyBorder="1" applyAlignment="1" applyProtection="1">
      <alignment horizontal="center"/>
      <protection hidden="1"/>
    </xf>
    <xf numFmtId="0" fontId="1" fillId="3" borderId="35" xfId="0" applyFont="1" applyFill="1" applyBorder="1" applyAlignment="1" applyProtection="1">
      <alignment horizontal="center"/>
      <protection hidden="1"/>
    </xf>
    <xf numFmtId="0" fontId="1" fillId="3" borderId="1" xfId="0" applyFont="1" applyFill="1" applyBorder="1" applyAlignment="1" applyProtection="1">
      <alignment horizontal="center"/>
      <protection hidden="1"/>
    </xf>
    <xf numFmtId="0" fontId="1" fillId="3" borderId="50" xfId="0" applyFont="1" applyFill="1" applyBorder="1" applyAlignment="1" applyProtection="1">
      <alignment horizontal="center" vertical="center"/>
      <protection hidden="1"/>
    </xf>
    <xf numFmtId="0" fontId="1" fillId="3" borderId="3" xfId="0" applyFont="1" applyFill="1" applyBorder="1" applyAlignment="1" applyProtection="1">
      <alignment horizontal="center" vertical="center"/>
      <protection hidden="1"/>
    </xf>
    <xf numFmtId="0" fontId="1" fillId="3" borderId="24" xfId="0" applyFont="1" applyFill="1" applyBorder="1" applyAlignment="1" applyProtection="1">
      <alignment horizontal="center" vertical="center"/>
      <protection hidden="1"/>
    </xf>
    <xf numFmtId="0" fontId="1" fillId="3" borderId="49" xfId="0" applyFont="1" applyFill="1" applyBorder="1" applyAlignment="1" applyProtection="1">
      <alignment horizontal="center" vertical="center"/>
      <protection hidden="1"/>
    </xf>
    <xf numFmtId="0" fontId="1" fillId="3" borderId="51" xfId="0" applyFont="1" applyFill="1" applyBorder="1" applyAlignment="1" applyProtection="1">
      <alignment horizontal="center" vertical="center"/>
      <protection hidden="1"/>
    </xf>
    <xf numFmtId="0" fontId="1" fillId="3" borderId="56" xfId="0" applyFont="1" applyFill="1" applyBorder="1" applyAlignment="1" applyProtection="1">
      <alignment horizontal="center" vertical="center"/>
      <protection hidden="1"/>
    </xf>
    <xf numFmtId="0" fontId="1" fillId="3" borderId="57" xfId="0" applyFont="1" applyFill="1" applyBorder="1" applyAlignment="1" applyProtection="1">
      <alignment horizontal="center" vertical="center"/>
      <protection hidden="1"/>
    </xf>
    <xf numFmtId="0" fontId="1" fillId="3" borderId="50" xfId="0" applyFont="1" applyFill="1" applyBorder="1" applyAlignment="1" applyProtection="1">
      <alignment horizontal="center"/>
      <protection hidden="1"/>
    </xf>
    <xf numFmtId="0" fontId="1" fillId="3" borderId="49" xfId="0" applyFont="1" applyFill="1" applyBorder="1" applyAlignment="1" applyProtection="1">
      <alignment horizontal="center"/>
      <protection hidden="1"/>
    </xf>
    <xf numFmtId="164" fontId="10" fillId="0" borderId="45" xfId="0" applyNumberFormat="1" applyFont="1" applyBorder="1" applyAlignment="1" applyProtection="1">
      <alignment horizontal="center" vertical="center" wrapText="1"/>
      <protection hidden="1"/>
    </xf>
    <xf numFmtId="164" fontId="10" fillId="0" borderId="22" xfId="0" applyNumberFormat="1" applyFont="1" applyBorder="1" applyAlignment="1" applyProtection="1">
      <alignment horizontal="center" vertical="center" wrapText="1"/>
      <protection hidden="1"/>
    </xf>
    <xf numFmtId="164" fontId="10" fillId="0" borderId="1" xfId="0" applyNumberFormat="1" applyFont="1" applyBorder="1" applyAlignment="1" applyProtection="1">
      <alignment horizontal="center" vertical="center" wrapText="1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164" fontId="10" fillId="0" borderId="46" xfId="0" applyNumberFormat="1" applyFont="1" applyBorder="1" applyAlignment="1" applyProtection="1">
      <alignment horizontal="center" vertical="center" wrapText="1"/>
      <protection hidden="1"/>
    </xf>
    <xf numFmtId="164" fontId="10" fillId="0" borderId="12" xfId="0" applyNumberFormat="1" applyFont="1" applyBorder="1" applyAlignment="1" applyProtection="1">
      <alignment horizontal="center" vertical="center" wrapText="1"/>
      <protection hidden="1"/>
    </xf>
    <xf numFmtId="0" fontId="2" fillId="2" borderId="55" xfId="0" applyFont="1" applyFill="1" applyBorder="1" applyAlignment="1" applyProtection="1">
      <alignment horizontal="center" vertical="center"/>
      <protection hidden="1"/>
    </xf>
    <xf numFmtId="0" fontId="2" fillId="2" borderId="31" xfId="0" applyFont="1" applyFill="1" applyBorder="1" applyAlignment="1" applyProtection="1">
      <alignment horizontal="center" vertical="center"/>
      <protection hidden="1"/>
    </xf>
    <xf numFmtId="0" fontId="1" fillId="3" borderId="62" xfId="0" applyFont="1" applyFill="1" applyBorder="1" applyAlignment="1" applyProtection="1">
      <alignment horizontal="center" vertical="center"/>
      <protection hidden="1"/>
    </xf>
    <xf numFmtId="0" fontId="1" fillId="3" borderId="2" xfId="0" applyFont="1" applyFill="1" applyBorder="1" applyAlignment="1" applyProtection="1">
      <alignment horizontal="center"/>
      <protection hidden="1"/>
    </xf>
    <xf numFmtId="0" fontId="1" fillId="3" borderId="22" xfId="0" applyFont="1" applyFill="1" applyBorder="1" applyAlignment="1" applyProtection="1">
      <alignment horizontal="center" vertical="center"/>
      <protection hidden="1"/>
    </xf>
    <xf numFmtId="0" fontId="1" fillId="3" borderId="23" xfId="0" applyFont="1" applyFill="1" applyBorder="1" applyAlignment="1" applyProtection="1">
      <alignment horizontal="center" vertical="center"/>
      <protection hidden="1"/>
    </xf>
    <xf numFmtId="0" fontId="1" fillId="3" borderId="32" xfId="0" applyFont="1" applyFill="1" applyBorder="1" applyAlignment="1" applyProtection="1">
      <alignment horizontal="center"/>
      <protection hidden="1"/>
    </xf>
    <xf numFmtId="164" fontId="10" fillId="2" borderId="7" xfId="0" applyNumberFormat="1" applyFont="1" applyFill="1" applyBorder="1" applyAlignment="1" applyProtection="1">
      <alignment horizontal="center" vertical="center" wrapText="1"/>
      <protection hidden="1"/>
    </xf>
    <xf numFmtId="164" fontId="10" fillId="2" borderId="35" xfId="0" applyNumberFormat="1" applyFont="1" applyFill="1" applyBorder="1" applyAlignment="1" applyProtection="1">
      <alignment horizontal="center" vertical="center" wrapText="1"/>
      <protection hidden="1"/>
    </xf>
    <xf numFmtId="164" fontId="10" fillId="2" borderId="2" xfId="0" applyNumberFormat="1" applyFont="1" applyFill="1" applyBorder="1" applyAlignment="1" applyProtection="1">
      <alignment horizontal="center" vertical="center" wrapText="1"/>
      <protection hidden="1"/>
    </xf>
    <xf numFmtId="164" fontId="10" fillId="2" borderId="16" xfId="0" applyNumberFormat="1" applyFont="1" applyFill="1" applyBorder="1" applyAlignment="1" applyProtection="1">
      <alignment horizontal="center" vertical="center" wrapText="1"/>
      <protection hidden="1"/>
    </xf>
    <xf numFmtId="164" fontId="10" fillId="2" borderId="33" xfId="0" applyNumberFormat="1" applyFont="1" applyFill="1" applyBorder="1" applyAlignment="1" applyProtection="1">
      <alignment horizontal="center" vertical="center" wrapText="1"/>
      <protection hidden="1"/>
    </xf>
    <xf numFmtId="164" fontId="10" fillId="2" borderId="36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48" xfId="0" applyFont="1" applyFill="1" applyBorder="1" applyAlignment="1" applyProtection="1">
      <alignment horizontal="center" vertical="center"/>
      <protection hidden="1"/>
    </xf>
    <xf numFmtId="0" fontId="1" fillId="2" borderId="59" xfId="0" applyFont="1" applyFill="1" applyBorder="1" applyAlignment="1" applyProtection="1">
      <alignment horizontal="center"/>
      <protection hidden="1"/>
    </xf>
    <xf numFmtId="0" fontId="1" fillId="6" borderId="1" xfId="0" applyFont="1" applyFill="1" applyBorder="1" applyAlignment="1" applyProtection="1">
      <alignment horizontal="center"/>
      <protection hidden="1"/>
    </xf>
    <xf numFmtId="0" fontId="1" fillId="6" borderId="16" xfId="0" applyFont="1" applyFill="1" applyBorder="1" applyAlignment="1" applyProtection="1">
      <alignment horizontal="center"/>
      <protection hidden="1"/>
    </xf>
    <xf numFmtId="0" fontId="1" fillId="2" borderId="62" xfId="0" applyFont="1" applyFill="1" applyBorder="1" applyAlignment="1" applyProtection="1">
      <alignment horizontal="center" vertical="center"/>
      <protection hidden="1"/>
    </xf>
    <xf numFmtId="0" fontId="1" fillId="2" borderId="13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hidden="1"/>
    </xf>
    <xf numFmtId="0" fontId="1" fillId="2" borderId="36" xfId="0" applyFont="1" applyFill="1" applyBorder="1" applyAlignment="1" applyProtection="1">
      <alignment horizontal="center" vertical="center"/>
      <protection hidden="1"/>
    </xf>
    <xf numFmtId="0" fontId="1" fillId="3" borderId="32" xfId="0" applyFont="1" applyFill="1" applyBorder="1" applyAlignment="1" applyProtection="1">
      <alignment horizontal="center" vertical="center"/>
      <protection hidden="1"/>
    </xf>
    <xf numFmtId="0" fontId="1" fillId="3" borderId="21" xfId="0" applyFont="1" applyFill="1" applyBorder="1" applyAlignment="1" applyProtection="1">
      <alignment horizontal="center" vertical="center"/>
      <protection hidden="1"/>
    </xf>
    <xf numFmtId="0" fontId="18" fillId="7" borderId="27" xfId="1" applyNumberFormat="1" applyFont="1" applyFill="1" applyBorder="1" applyAlignment="1" applyProtection="1">
      <alignment horizontal="center" vertical="center"/>
      <protection hidden="1"/>
    </xf>
    <xf numFmtId="0" fontId="18" fillId="7" borderId="28" xfId="1" applyNumberFormat="1" applyFont="1" applyFill="1" applyBorder="1" applyAlignment="1" applyProtection="1">
      <alignment horizontal="center" vertical="center"/>
      <protection hidden="1"/>
    </xf>
    <xf numFmtId="0" fontId="19" fillId="7" borderId="29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/>
      <protection hidden="1"/>
    </xf>
    <xf numFmtId="0" fontId="1" fillId="2" borderId="15" xfId="0" applyFont="1" applyFill="1" applyBorder="1" applyAlignment="1" applyProtection="1">
      <alignment horizontal="center"/>
      <protection hidden="1"/>
    </xf>
    <xf numFmtId="0" fontId="1" fillId="6" borderId="31" xfId="0" applyFont="1" applyFill="1" applyBorder="1" applyAlignment="1" applyProtection="1">
      <alignment horizontal="center"/>
      <protection hidden="1"/>
    </xf>
    <xf numFmtId="0" fontId="1" fillId="2" borderId="2" xfId="0" applyFont="1" applyFill="1" applyBorder="1" applyAlignment="1" applyProtection="1">
      <alignment horizontal="center"/>
      <protection hidden="1"/>
    </xf>
    <xf numFmtId="0" fontId="1" fillId="6" borderId="30" xfId="0" applyFont="1" applyFill="1" applyBorder="1" applyAlignment="1" applyProtection="1">
      <alignment horizontal="center"/>
      <protection hidden="1"/>
    </xf>
    <xf numFmtId="0" fontId="2" fillId="2" borderId="53" xfId="0" applyFont="1" applyFill="1" applyBorder="1" applyAlignment="1" applyProtection="1">
      <alignment horizontal="center"/>
      <protection hidden="1"/>
    </xf>
    <xf numFmtId="0" fontId="7" fillId="2" borderId="64" xfId="0" applyFont="1" applyFill="1" applyBorder="1" applyAlignment="1" applyProtection="1">
      <alignment horizontal="center" wrapText="1"/>
      <protection hidden="1"/>
    </xf>
    <xf numFmtId="0" fontId="7" fillId="2" borderId="65" xfId="0" applyFont="1" applyFill="1" applyBorder="1" applyAlignment="1" applyProtection="1">
      <alignment horizontal="center" wrapText="1"/>
      <protection hidden="1"/>
    </xf>
    <xf numFmtId="0" fontId="7" fillId="2" borderId="66" xfId="0" applyFont="1" applyFill="1" applyBorder="1" applyAlignment="1" applyProtection="1">
      <alignment horizontal="center" wrapText="1"/>
      <protection hidden="1"/>
    </xf>
    <xf numFmtId="3" fontId="19" fillId="7" borderId="28" xfId="0" applyNumberFormat="1" applyFont="1" applyFill="1" applyBorder="1" applyAlignment="1" applyProtection="1">
      <alignment horizontal="center" vertical="center"/>
      <protection hidden="1"/>
    </xf>
    <xf numFmtId="0" fontId="1" fillId="3" borderId="13" xfId="0" applyFont="1" applyFill="1" applyBorder="1" applyAlignment="1" applyProtection="1">
      <alignment horizontal="center" vertical="center"/>
      <protection hidden="1"/>
    </xf>
    <xf numFmtId="0" fontId="1" fillId="3" borderId="12" xfId="0" applyFont="1" applyFill="1" applyBorder="1" applyAlignment="1" applyProtection="1">
      <alignment horizontal="center" vertical="center"/>
      <protection hidden="1"/>
    </xf>
    <xf numFmtId="0" fontId="1" fillId="3" borderId="36" xfId="0" applyFont="1" applyFill="1" applyBorder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0" fontId="1" fillId="2" borderId="45" xfId="0" applyFont="1" applyFill="1" applyBorder="1" applyAlignment="1" applyProtection="1">
      <alignment horizontal="center" vertical="center"/>
      <protection hidden="1"/>
    </xf>
    <xf numFmtId="0" fontId="1" fillId="3" borderId="8" xfId="0" applyFont="1" applyFill="1" applyBorder="1" applyAlignment="1" applyProtection="1">
      <alignment horizontal="center" vertical="center"/>
      <protection hidden="1"/>
    </xf>
    <xf numFmtId="0" fontId="1" fillId="3" borderId="35" xfId="0" applyFont="1" applyFill="1" applyBorder="1" applyAlignment="1" applyProtection="1">
      <alignment horizontal="center" vertical="center"/>
      <protection hidden="1"/>
    </xf>
    <xf numFmtId="0" fontId="1" fillId="3" borderId="12" xfId="0" applyFont="1" applyFill="1" applyBorder="1" applyAlignment="1" applyProtection="1">
      <alignment horizontal="center"/>
      <protection hidden="1"/>
    </xf>
    <xf numFmtId="0" fontId="1" fillId="3" borderId="36" xfId="0" applyFont="1" applyFill="1" applyBorder="1" applyAlignment="1" applyProtection="1">
      <alignment horizontal="center"/>
      <protection hidden="1"/>
    </xf>
    <xf numFmtId="0" fontId="1" fillId="3" borderId="45" xfId="0" applyFont="1" applyFill="1" applyBorder="1" applyAlignment="1" applyProtection="1">
      <alignment horizont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1" fillId="0" borderId="16" xfId="0" applyFont="1" applyBorder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horizontal="center" vertical="center"/>
      <protection hidden="1"/>
    </xf>
    <xf numFmtId="0" fontId="1" fillId="0" borderId="35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1" fillId="0" borderId="36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16" xfId="0" applyFont="1" applyBorder="1" applyAlignment="1" applyProtection="1">
      <alignment horizontal="center"/>
      <protection hidden="1"/>
    </xf>
    <xf numFmtId="0" fontId="1" fillId="0" borderId="5" xfId="0" applyFont="1" applyBorder="1" applyAlignment="1" applyProtection="1">
      <alignment horizontal="center"/>
      <protection hidden="1"/>
    </xf>
    <xf numFmtId="0" fontId="1" fillId="0" borderId="6" xfId="0" applyFont="1" applyBorder="1" applyAlignment="1" applyProtection="1">
      <alignment horizontal="center"/>
      <protection hidden="1"/>
    </xf>
    <xf numFmtId="0" fontId="1" fillId="0" borderId="7" xfId="0" applyFont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/>
      <protection hidden="1"/>
    </xf>
    <xf numFmtId="0" fontId="1" fillId="0" borderId="15" xfId="0" applyFont="1" applyBorder="1" applyAlignment="1" applyProtection="1">
      <alignment horizontal="center"/>
      <protection hidden="1"/>
    </xf>
    <xf numFmtId="0" fontId="1" fillId="0" borderId="30" xfId="0" applyFont="1" applyBorder="1" applyAlignment="1" applyProtection="1">
      <alignment horizontal="center"/>
      <protection hidden="1"/>
    </xf>
    <xf numFmtId="0" fontId="1" fillId="0" borderId="8" xfId="0" applyFont="1" applyBorder="1" applyAlignment="1" applyProtection="1">
      <alignment horizontal="center"/>
      <protection hidden="1"/>
    </xf>
    <xf numFmtId="0" fontId="1" fillId="0" borderId="4" xfId="0" applyFont="1" applyBorder="1" applyAlignment="1" applyProtection="1">
      <alignment horizontal="center"/>
      <protection hidden="1"/>
    </xf>
    <xf numFmtId="0" fontId="1" fillId="0" borderId="13" xfId="0" applyFont="1" applyBorder="1" applyAlignment="1" applyProtection="1">
      <alignment horizontal="center"/>
      <protection hidden="1"/>
    </xf>
    <xf numFmtId="0" fontId="1" fillId="0" borderId="56" xfId="0" applyFont="1" applyBorder="1" applyAlignment="1" applyProtection="1">
      <alignment horizontal="center"/>
      <protection hidden="1"/>
    </xf>
    <xf numFmtId="0" fontId="1" fillId="0" borderId="57" xfId="0" applyFont="1" applyBorder="1" applyAlignment="1" applyProtection="1">
      <alignment horizontal="center"/>
      <protection hidden="1"/>
    </xf>
    <xf numFmtId="0" fontId="1" fillId="0" borderId="17" xfId="0" applyFont="1" applyBorder="1" applyAlignment="1" applyProtection="1">
      <alignment horizontal="center"/>
      <protection hidden="1"/>
    </xf>
    <xf numFmtId="0" fontId="1" fillId="0" borderId="17" xfId="0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horizontal="center"/>
      <protection hidden="1"/>
    </xf>
    <xf numFmtId="0" fontId="1" fillId="0" borderId="35" xfId="0" applyFont="1" applyBorder="1" applyAlignment="1" applyProtection="1">
      <alignment horizontal="center"/>
      <protection hidden="1"/>
    </xf>
    <xf numFmtId="0" fontId="1" fillId="0" borderId="56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0" borderId="24" xfId="0" applyFont="1" applyBorder="1" applyAlignment="1" applyProtection="1">
      <alignment horizontal="center" vertical="center"/>
      <protection hidden="1"/>
    </xf>
    <xf numFmtId="0" fontId="1" fillId="0" borderId="57" xfId="0" applyFont="1" applyBorder="1" applyAlignment="1" applyProtection="1">
      <alignment horizontal="center" vertical="center"/>
      <protection hidden="1"/>
    </xf>
    <xf numFmtId="0" fontId="1" fillId="0" borderId="62" xfId="0" applyFont="1" applyBorder="1" applyAlignment="1" applyProtection="1">
      <alignment horizontal="center" vertical="center"/>
      <protection hidden="1"/>
    </xf>
    <xf numFmtId="0" fontId="1" fillId="0" borderId="51" xfId="0" applyFont="1" applyBorder="1" applyAlignment="1" applyProtection="1">
      <alignment horizontal="center" vertical="center"/>
      <protection hidden="1"/>
    </xf>
    <xf numFmtId="0" fontId="10" fillId="0" borderId="24" xfId="0" applyFont="1" applyBorder="1" applyAlignment="1" applyProtection="1">
      <alignment horizontal="center"/>
      <protection hidden="1"/>
    </xf>
    <xf numFmtId="0" fontId="10" fillId="0" borderId="16" xfId="0" applyFont="1" applyBorder="1" applyAlignment="1" applyProtection="1">
      <alignment horizontal="center"/>
      <protection hidden="1"/>
    </xf>
    <xf numFmtId="164" fontId="10" fillId="3" borderId="7" xfId="0" applyNumberFormat="1" applyFont="1" applyFill="1" applyBorder="1" applyAlignment="1" applyProtection="1">
      <alignment horizontal="center" vertical="center" wrapText="1"/>
      <protection hidden="1"/>
    </xf>
    <xf numFmtId="164" fontId="10" fillId="3" borderId="35" xfId="0" applyNumberFormat="1" applyFont="1" applyFill="1" applyBorder="1" applyAlignment="1" applyProtection="1">
      <alignment horizontal="center" vertical="center" wrapText="1"/>
      <protection hidden="1"/>
    </xf>
    <xf numFmtId="164" fontId="10" fillId="3" borderId="2" xfId="0" applyNumberFormat="1" applyFont="1" applyFill="1" applyBorder="1" applyAlignment="1" applyProtection="1">
      <alignment horizontal="center" vertical="center" wrapText="1"/>
      <protection hidden="1"/>
    </xf>
    <xf numFmtId="164" fontId="10" fillId="3" borderId="16" xfId="0" applyNumberFormat="1" applyFont="1" applyFill="1" applyBorder="1" applyAlignment="1" applyProtection="1">
      <alignment horizontal="center" vertical="center" wrapText="1"/>
      <protection hidden="1"/>
    </xf>
    <xf numFmtId="164" fontId="10" fillId="3" borderId="33" xfId="0" applyNumberFormat="1" applyFont="1" applyFill="1" applyBorder="1" applyAlignment="1" applyProtection="1">
      <alignment horizontal="center" vertical="center" wrapText="1"/>
      <protection hidden="1"/>
    </xf>
    <xf numFmtId="164" fontId="10" fillId="3" borderId="36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Protection="1">
      <protection hidden="1"/>
    </xf>
    <xf numFmtId="0" fontId="1" fillId="0" borderId="22" xfId="0" applyFont="1" applyBorder="1" applyAlignment="1" applyProtection="1">
      <alignment horizontal="center" vertical="center"/>
      <protection hidden="1"/>
    </xf>
    <xf numFmtId="0" fontId="1" fillId="0" borderId="21" xfId="0" applyFont="1" applyBorder="1" applyAlignment="1" applyProtection="1">
      <alignment horizontal="center" vertical="center"/>
      <protection hidden="1"/>
    </xf>
    <xf numFmtId="0" fontId="7" fillId="2" borderId="72" xfId="0" applyFont="1" applyFill="1" applyBorder="1" applyAlignment="1" applyProtection="1">
      <alignment horizontal="center" vertical="center" wrapText="1"/>
      <protection hidden="1"/>
    </xf>
    <xf numFmtId="0" fontId="7" fillId="2" borderId="73" xfId="0" applyFont="1" applyFill="1" applyBorder="1" applyAlignment="1" applyProtection="1">
      <alignment horizontal="center" vertical="center" wrapText="1"/>
      <protection hidden="1"/>
    </xf>
    <xf numFmtId="164" fontId="10" fillId="2" borderId="23" xfId="0" applyNumberFormat="1" applyFont="1" applyFill="1" applyBorder="1" applyAlignment="1" applyProtection="1">
      <alignment horizontal="center" vertical="center" wrapText="1"/>
      <protection hidden="1"/>
    </xf>
    <xf numFmtId="164" fontId="10" fillId="2" borderId="4" xfId="0" applyNumberFormat="1" applyFont="1" applyFill="1" applyBorder="1" applyAlignment="1" applyProtection="1">
      <alignment horizontal="center" vertical="center" wrapText="1"/>
      <protection hidden="1"/>
    </xf>
    <xf numFmtId="164" fontId="10" fillId="2" borderId="13" xfId="0" applyNumberFormat="1" applyFont="1" applyFill="1" applyBorder="1" applyAlignment="1" applyProtection="1">
      <alignment horizontal="center" vertical="center" wrapText="1"/>
      <protection hidden="1"/>
    </xf>
    <xf numFmtId="164" fontId="1" fillId="2" borderId="0" xfId="0" applyNumberFormat="1" applyFont="1" applyFill="1" applyProtection="1">
      <protection hidden="1"/>
    </xf>
    <xf numFmtId="164" fontId="6" fillId="2" borderId="0" xfId="0" applyNumberFormat="1" applyFont="1" applyFill="1" applyProtection="1">
      <protection hidden="1"/>
    </xf>
    <xf numFmtId="164" fontId="1" fillId="2" borderId="0" xfId="0" applyNumberFormat="1" applyFont="1" applyFill="1" applyAlignment="1" applyProtection="1">
      <alignment horizontal="center" vertical="center"/>
      <protection hidden="1"/>
    </xf>
    <xf numFmtId="164" fontId="6" fillId="2" borderId="0" xfId="0" applyNumberFormat="1" applyFont="1" applyFill="1" applyAlignment="1" applyProtection="1">
      <alignment vertical="center" wrapText="1"/>
      <protection hidden="1"/>
    </xf>
    <xf numFmtId="164" fontId="1" fillId="2" borderId="0" xfId="0" applyNumberFormat="1" applyFont="1" applyFill="1" applyAlignment="1" applyProtection="1">
      <alignment vertical="center" wrapText="1"/>
      <protection hidden="1"/>
    </xf>
    <xf numFmtId="164" fontId="5" fillId="2" borderId="0" xfId="0" applyNumberFormat="1" applyFont="1" applyFill="1" applyProtection="1">
      <protection hidden="1"/>
    </xf>
    <xf numFmtId="164" fontId="13" fillId="2" borderId="0" xfId="0" applyNumberFormat="1" applyFont="1" applyFill="1" applyProtection="1">
      <protection hidden="1"/>
    </xf>
    <xf numFmtId="164" fontId="11" fillId="2" borderId="0" xfId="0" applyNumberFormat="1" applyFont="1" applyFill="1" applyProtection="1">
      <protection hidden="1"/>
    </xf>
    <xf numFmtId="164" fontId="12" fillId="2" borderId="0" xfId="0" applyNumberFormat="1" applyFont="1" applyFill="1" applyProtection="1">
      <protection hidden="1"/>
    </xf>
    <xf numFmtId="164" fontId="5" fillId="2" borderId="0" xfId="0" applyNumberFormat="1" applyFont="1" applyFill="1" applyAlignment="1" applyProtection="1">
      <alignment horizontal="right" vertical="center" wrapText="1"/>
      <protection hidden="1"/>
    </xf>
    <xf numFmtId="164" fontId="18" fillId="4" borderId="8" xfId="0" applyNumberFormat="1" applyFont="1" applyFill="1" applyBorder="1" applyAlignment="1" applyProtection="1">
      <alignment horizontal="center" vertical="center"/>
      <protection hidden="1"/>
    </xf>
    <xf numFmtId="164" fontId="18" fillId="4" borderId="45" xfId="0" applyNumberFormat="1" applyFont="1" applyFill="1" applyBorder="1" applyAlignment="1" applyProtection="1">
      <alignment horizontal="center" vertical="center"/>
      <protection hidden="1"/>
    </xf>
    <xf numFmtId="164" fontId="18" fillId="4" borderId="9" xfId="0" applyNumberFormat="1" applyFont="1" applyFill="1" applyBorder="1" applyAlignment="1" applyProtection="1">
      <alignment horizontal="center" vertical="center"/>
      <protection hidden="1"/>
    </xf>
    <xf numFmtId="164" fontId="18" fillId="4" borderId="35" xfId="0" applyNumberFormat="1" applyFont="1" applyFill="1" applyBorder="1" applyAlignment="1" applyProtection="1">
      <alignment horizontal="center" vertical="center"/>
      <protection hidden="1"/>
    </xf>
    <xf numFmtId="164" fontId="2" fillId="2" borderId="0" xfId="0" applyNumberFormat="1" applyFont="1" applyFill="1" applyAlignment="1" applyProtection="1">
      <alignment horizontal="center" vertical="center"/>
      <protection hidden="1"/>
    </xf>
    <xf numFmtId="164" fontId="17" fillId="4" borderId="4" xfId="0" applyNumberFormat="1" applyFont="1" applyFill="1" applyBorder="1" applyAlignment="1" applyProtection="1">
      <alignment horizontal="center" vertical="center"/>
      <protection hidden="1"/>
    </xf>
    <xf numFmtId="164" fontId="17" fillId="4" borderId="22" xfId="0" applyNumberFormat="1" applyFont="1" applyFill="1" applyBorder="1" applyAlignment="1" applyProtection="1">
      <alignment horizontal="center" vertical="center"/>
      <protection hidden="1"/>
    </xf>
    <xf numFmtId="164" fontId="22" fillId="4" borderId="4" xfId="0" applyNumberFormat="1" applyFont="1" applyFill="1" applyBorder="1" applyAlignment="1" applyProtection="1">
      <alignment horizontal="center" vertical="center"/>
      <protection hidden="1"/>
    </xf>
    <xf numFmtId="164" fontId="22" fillId="4" borderId="1" xfId="0" applyNumberFormat="1" applyFont="1" applyFill="1" applyBorder="1" applyAlignment="1" applyProtection="1">
      <alignment horizontal="center" vertical="center"/>
      <protection hidden="1"/>
    </xf>
    <xf numFmtId="164" fontId="22" fillId="4" borderId="16" xfId="0" applyNumberFormat="1" applyFont="1" applyFill="1" applyBorder="1" applyAlignment="1" applyProtection="1">
      <alignment horizontal="center" vertical="center"/>
      <protection hidden="1"/>
    </xf>
    <xf numFmtId="164" fontId="17" fillId="4" borderId="16" xfId="0" applyNumberFormat="1" applyFont="1" applyFill="1" applyBorder="1" applyAlignment="1" applyProtection="1">
      <alignment horizontal="center" vertical="center"/>
      <protection hidden="1"/>
    </xf>
    <xf numFmtId="164" fontId="10" fillId="2" borderId="0" xfId="0" applyNumberFormat="1" applyFont="1" applyFill="1" applyAlignment="1" applyProtection="1">
      <alignment horizontal="center" vertical="center"/>
      <protection hidden="1"/>
    </xf>
    <xf numFmtId="164" fontId="22" fillId="4" borderId="17" xfId="0" applyNumberFormat="1" applyFont="1" applyFill="1" applyBorder="1" applyAlignment="1" applyProtection="1">
      <alignment horizontal="center" vertical="center"/>
      <protection hidden="1"/>
    </xf>
    <xf numFmtId="164" fontId="22" fillId="4" borderId="21" xfId="0" applyNumberFormat="1" applyFont="1" applyFill="1" applyBorder="1" applyAlignment="1" applyProtection="1">
      <alignment horizontal="center" vertical="center"/>
      <protection hidden="1"/>
    </xf>
    <xf numFmtId="164" fontId="22" fillId="4" borderId="5" xfId="0" applyNumberFormat="1" applyFont="1" applyFill="1" applyBorder="1" applyAlignment="1" applyProtection="1">
      <alignment horizontal="center" vertical="center"/>
      <protection hidden="1"/>
    </xf>
    <xf numFmtId="164" fontId="22" fillId="4" borderId="6" xfId="0" applyNumberFormat="1" applyFont="1" applyFill="1" applyBorder="1" applyAlignment="1" applyProtection="1">
      <alignment horizontal="center" vertical="center"/>
      <protection hidden="1"/>
    </xf>
    <xf numFmtId="164" fontId="1" fillId="2" borderId="37" xfId="0" applyNumberFormat="1" applyFont="1" applyFill="1" applyBorder="1" applyAlignment="1" applyProtection="1">
      <alignment horizontal="left" vertical="center"/>
      <protection hidden="1"/>
    </xf>
    <xf numFmtId="164" fontId="1" fillId="2" borderId="0" xfId="0" applyNumberFormat="1" applyFont="1" applyFill="1" applyAlignment="1" applyProtection="1">
      <alignment horizontal="left" vertical="center"/>
      <protection hidden="1"/>
    </xf>
    <xf numFmtId="164" fontId="10" fillId="2" borderId="24" xfId="0" applyNumberFormat="1" applyFont="1" applyFill="1" applyBorder="1" applyAlignment="1" applyProtection="1">
      <alignment horizontal="center" vertical="center" wrapText="1"/>
      <protection hidden="1"/>
    </xf>
    <xf numFmtId="164" fontId="1" fillId="2" borderId="39" xfId="0" applyNumberFormat="1" applyFont="1" applyFill="1" applyBorder="1" applyAlignment="1" applyProtection="1">
      <alignment horizontal="left" vertical="center"/>
      <protection hidden="1"/>
    </xf>
    <xf numFmtId="164" fontId="7" fillId="2" borderId="0" xfId="0" applyNumberFormat="1" applyFont="1" applyFill="1" applyAlignment="1" applyProtection="1">
      <alignment horizontal="center" vertical="center" wrapText="1"/>
      <protection hidden="1"/>
    </xf>
    <xf numFmtId="164" fontId="1" fillId="2" borderId="39" xfId="0" applyNumberFormat="1" applyFont="1" applyFill="1" applyBorder="1" applyAlignment="1" applyProtection="1">
      <alignment horizontal="left" vertical="center" wrapText="1"/>
      <protection hidden="1"/>
    </xf>
    <xf numFmtId="164" fontId="1" fillId="2" borderId="38" xfId="0" applyNumberFormat="1" applyFont="1" applyFill="1" applyBorder="1" applyAlignment="1" applyProtection="1">
      <alignment horizontal="left" vertical="center"/>
      <protection hidden="1"/>
    </xf>
    <xf numFmtId="164" fontId="1" fillId="2" borderId="0" xfId="0" applyNumberFormat="1" applyFont="1" applyFill="1" applyAlignment="1" applyProtection="1">
      <alignment horizontal="center" vertical="center" wrapText="1"/>
      <protection hidden="1"/>
    </xf>
    <xf numFmtId="164" fontId="2" fillId="2" borderId="0" xfId="0" applyNumberFormat="1" applyFont="1" applyFill="1" applyAlignment="1" applyProtection="1">
      <alignment horizontal="left" vertical="center" wrapText="1"/>
      <protection hidden="1"/>
    </xf>
    <xf numFmtId="164" fontId="3" fillId="2" borderId="0" xfId="0" applyNumberFormat="1" applyFont="1" applyFill="1" applyAlignment="1" applyProtection="1">
      <alignment horizontal="center"/>
      <protection hidden="1"/>
    </xf>
    <xf numFmtId="164" fontId="1" fillId="2" borderId="0" xfId="0" applyNumberFormat="1" applyFont="1" applyFill="1" applyAlignment="1" applyProtection="1">
      <alignment horizontal="center"/>
      <protection hidden="1"/>
    </xf>
    <xf numFmtId="164" fontId="2" fillId="2" borderId="0" xfId="0" applyNumberFormat="1" applyFont="1" applyFill="1" applyAlignment="1" applyProtection="1">
      <alignment horizontal="right" vertical="center" wrapText="1"/>
      <protection hidden="1"/>
    </xf>
    <xf numFmtId="164" fontId="18" fillId="4" borderId="28" xfId="0" applyNumberFormat="1" applyFont="1" applyFill="1" applyBorder="1" applyAlignment="1" applyProtection="1">
      <alignment horizontal="center" vertical="center" wrapText="1"/>
      <protection hidden="1"/>
    </xf>
    <xf numFmtId="164" fontId="18" fillId="4" borderId="27" xfId="0" applyNumberFormat="1" applyFont="1" applyFill="1" applyBorder="1" applyAlignment="1" applyProtection="1">
      <alignment horizontal="center" vertical="center"/>
      <protection hidden="1"/>
    </xf>
    <xf numFmtId="164" fontId="18" fillId="4" borderId="28" xfId="0" applyNumberFormat="1" applyFont="1" applyFill="1" applyBorder="1" applyAlignment="1" applyProtection="1">
      <alignment horizontal="center" vertical="center"/>
      <protection hidden="1"/>
    </xf>
    <xf numFmtId="164" fontId="22" fillId="4" borderId="14" xfId="0" applyNumberFormat="1" applyFont="1" applyFill="1" applyBorder="1" applyAlignment="1" applyProtection="1">
      <alignment horizontal="center" vertical="center"/>
      <protection hidden="1"/>
    </xf>
    <xf numFmtId="164" fontId="22" fillId="4" borderId="40" xfId="0" applyNumberFormat="1" applyFont="1" applyFill="1" applyBorder="1" applyAlignment="1" applyProtection="1">
      <alignment horizontal="center" vertical="center"/>
      <protection hidden="1"/>
    </xf>
    <xf numFmtId="164" fontId="22" fillId="4" borderId="15" xfId="0" applyNumberFormat="1" applyFont="1" applyFill="1" applyBorder="1" applyAlignment="1" applyProtection="1">
      <alignment horizontal="center" vertical="center"/>
      <protection hidden="1"/>
    </xf>
    <xf numFmtId="164" fontId="22" fillId="4" borderId="38" xfId="0" applyNumberFormat="1" applyFont="1" applyFill="1" applyBorder="1" applyAlignment="1" applyProtection="1">
      <alignment horizontal="center" vertical="center"/>
      <protection hidden="1"/>
    </xf>
    <xf numFmtId="164" fontId="1" fillId="2" borderId="37" xfId="0" applyNumberFormat="1" applyFont="1" applyFill="1" applyBorder="1" applyAlignment="1" applyProtection="1">
      <alignment horizontal="left" vertical="center" wrapText="1"/>
      <protection hidden="1"/>
    </xf>
    <xf numFmtId="164" fontId="1" fillId="2" borderId="0" xfId="0" applyNumberFormat="1" applyFont="1" applyFill="1" applyAlignment="1" applyProtection="1">
      <alignment horizontal="left" vertical="center" wrapText="1"/>
      <protection hidden="1"/>
    </xf>
    <xf numFmtId="164" fontId="10" fillId="0" borderId="40" xfId="0" applyNumberFormat="1" applyFont="1" applyBorder="1" applyAlignment="1" applyProtection="1">
      <alignment horizontal="center" vertical="center" wrapText="1"/>
      <protection hidden="1"/>
    </xf>
    <xf numFmtId="164" fontId="10" fillId="0" borderId="14" xfId="0" applyNumberFormat="1" applyFont="1" applyBorder="1" applyAlignment="1" applyProtection="1">
      <alignment horizontal="center" vertical="center" wrapText="1"/>
      <protection hidden="1"/>
    </xf>
    <xf numFmtId="164" fontId="10" fillId="0" borderId="68" xfId="0" applyNumberFormat="1" applyFont="1" applyBorder="1" applyAlignment="1" applyProtection="1">
      <alignment horizontal="center" vertical="center" wrapText="1"/>
      <protection hidden="1"/>
    </xf>
    <xf numFmtId="164" fontId="10" fillId="0" borderId="70" xfId="0" applyNumberFormat="1" applyFont="1" applyBorder="1" applyAlignment="1" applyProtection="1">
      <alignment horizontal="center" vertical="center" wrapText="1"/>
      <protection hidden="1"/>
    </xf>
    <xf numFmtId="164" fontId="1" fillId="2" borderId="40" xfId="0" applyNumberFormat="1" applyFont="1" applyFill="1" applyBorder="1" applyAlignment="1" applyProtection="1">
      <alignment horizontal="left" vertical="center" wrapText="1"/>
      <protection hidden="1"/>
    </xf>
    <xf numFmtId="164" fontId="10" fillId="0" borderId="56" xfId="0" applyNumberFormat="1" applyFont="1" applyBorder="1" applyAlignment="1" applyProtection="1">
      <alignment horizontal="center" vertical="center" wrapText="1"/>
      <protection hidden="1"/>
    </xf>
    <xf numFmtId="164" fontId="10" fillId="0" borderId="60" xfId="0" applyNumberFormat="1" applyFont="1" applyBorder="1" applyAlignment="1" applyProtection="1">
      <alignment horizontal="center" vertical="center" wrapText="1"/>
      <protection hidden="1"/>
    </xf>
    <xf numFmtId="164" fontId="10" fillId="0" borderId="57" xfId="0" applyNumberFormat="1" applyFont="1" applyBorder="1" applyAlignment="1" applyProtection="1">
      <alignment horizontal="center" vertical="center" wrapText="1"/>
      <protection hidden="1"/>
    </xf>
    <xf numFmtId="164" fontId="10" fillId="0" borderId="39" xfId="0" applyNumberFormat="1" applyFont="1" applyBorder="1" applyAlignment="1" applyProtection="1">
      <alignment horizontal="center" vertical="center" wrapText="1"/>
      <protection hidden="1"/>
    </xf>
    <xf numFmtId="164" fontId="1" fillId="2" borderId="38" xfId="0" applyNumberFormat="1" applyFont="1" applyFill="1" applyBorder="1" applyAlignment="1" applyProtection="1">
      <alignment horizontal="left" vertical="center" wrapText="1"/>
      <protection hidden="1"/>
    </xf>
    <xf numFmtId="164" fontId="10" fillId="0" borderId="48" xfId="0" applyNumberFormat="1" applyFont="1" applyBorder="1" applyAlignment="1" applyProtection="1">
      <alignment horizontal="center" vertical="center" wrapText="1"/>
      <protection hidden="1"/>
    </xf>
    <xf numFmtId="164" fontId="10" fillId="0" borderId="38" xfId="0" applyNumberFormat="1" applyFont="1" applyBorder="1" applyAlignment="1" applyProtection="1">
      <alignment horizontal="center" vertical="center" wrapText="1"/>
      <protection hidden="1"/>
    </xf>
    <xf numFmtId="164" fontId="10" fillId="0" borderId="69" xfId="0" applyNumberFormat="1" applyFont="1" applyBorder="1" applyAlignment="1" applyProtection="1">
      <alignment horizontal="center" vertical="center" wrapText="1"/>
      <protection hidden="1"/>
    </xf>
    <xf numFmtId="164" fontId="18" fillId="4" borderId="37" xfId="0" applyNumberFormat="1" applyFont="1" applyFill="1" applyBorder="1" applyAlignment="1" applyProtection="1">
      <alignment horizontal="center" wrapText="1"/>
      <protection hidden="1"/>
    </xf>
    <xf numFmtId="164" fontId="10" fillId="0" borderId="37" xfId="0" applyNumberFormat="1" applyFont="1" applyBorder="1" applyAlignment="1" applyProtection="1">
      <alignment horizontal="center" vertical="center" wrapText="1"/>
      <protection hidden="1"/>
    </xf>
    <xf numFmtId="164" fontId="15" fillId="0" borderId="39" xfId="0" applyNumberFormat="1" applyFont="1" applyBorder="1" applyAlignment="1" applyProtection="1">
      <alignment horizontal="center" vertical="center" wrapText="1"/>
      <protection hidden="1"/>
    </xf>
    <xf numFmtId="164" fontId="1" fillId="2" borderId="48" xfId="0" applyNumberFormat="1" applyFont="1" applyFill="1" applyBorder="1" applyAlignment="1" applyProtection="1">
      <alignment horizontal="left" vertical="center" wrapText="1"/>
      <protection hidden="1"/>
    </xf>
    <xf numFmtId="164" fontId="5" fillId="2" borderId="0" xfId="0" applyNumberFormat="1" applyFont="1" applyFill="1" applyAlignment="1" applyProtection="1">
      <alignment vertical="center" wrapText="1"/>
      <protection hidden="1"/>
    </xf>
    <xf numFmtId="164" fontId="18" fillId="4" borderId="38" xfId="0" applyNumberFormat="1" applyFont="1" applyFill="1" applyBorder="1" applyAlignment="1" applyProtection="1">
      <alignment horizontal="center" wrapText="1"/>
      <protection hidden="1"/>
    </xf>
    <xf numFmtId="164" fontId="25" fillId="4" borderId="38" xfId="0" applyNumberFormat="1" applyFont="1" applyFill="1" applyBorder="1" applyAlignment="1" applyProtection="1">
      <alignment horizontal="center" wrapText="1"/>
      <protection hidden="1"/>
    </xf>
    <xf numFmtId="164" fontId="1" fillId="2" borderId="0" xfId="0" applyNumberFormat="1" applyFont="1" applyFill="1" applyAlignment="1" applyProtection="1">
      <alignment horizontal="center" wrapText="1"/>
      <protection hidden="1"/>
    </xf>
    <xf numFmtId="164" fontId="9" fillId="0" borderId="14" xfId="0" applyNumberFormat="1" applyFont="1" applyBorder="1" applyAlignment="1" applyProtection="1">
      <alignment horizontal="center" vertical="center" wrapText="1"/>
      <protection hidden="1"/>
    </xf>
    <xf numFmtId="164" fontId="9" fillId="0" borderId="2" xfId="0" applyNumberFormat="1" applyFont="1" applyBorder="1" applyAlignment="1" applyProtection="1">
      <alignment horizontal="center" vertical="center" wrapText="1"/>
      <protection hidden="1"/>
    </xf>
    <xf numFmtId="164" fontId="9" fillId="0" borderId="2" xfId="0" applyNumberFormat="1" applyFont="1" applyBorder="1" applyAlignment="1" applyProtection="1">
      <alignment horizontal="center" vertical="center"/>
      <protection hidden="1"/>
    </xf>
    <xf numFmtId="164" fontId="10" fillId="0" borderId="2" xfId="0" applyNumberFormat="1" applyFont="1" applyBorder="1" applyAlignment="1" applyProtection="1">
      <alignment horizontal="center" vertical="center"/>
      <protection hidden="1"/>
    </xf>
    <xf numFmtId="164" fontId="1" fillId="2" borderId="47" xfId="0" applyNumberFormat="1" applyFont="1" applyFill="1" applyBorder="1" applyAlignment="1" applyProtection="1">
      <alignment horizontal="left" vertical="center" wrapText="1"/>
      <protection hidden="1"/>
    </xf>
    <xf numFmtId="164" fontId="10" fillId="0" borderId="15" xfId="0" applyNumberFormat="1" applyFont="1" applyBorder="1" applyAlignment="1" applyProtection="1">
      <alignment horizontal="center" vertical="center" wrapText="1"/>
      <protection hidden="1"/>
    </xf>
    <xf numFmtId="164" fontId="2" fillId="2" borderId="0" xfId="0" applyNumberFormat="1" applyFont="1" applyFill="1" applyAlignment="1" applyProtection="1">
      <alignment vertical="center" wrapText="1"/>
      <protection hidden="1"/>
    </xf>
    <xf numFmtId="164" fontId="10" fillId="0" borderId="14" xfId="0" applyNumberFormat="1" applyFont="1" applyBorder="1" applyAlignment="1" applyProtection="1">
      <alignment horizontal="center" vertical="center"/>
      <protection hidden="1"/>
    </xf>
    <xf numFmtId="164" fontId="1" fillId="2" borderId="39" xfId="0" applyNumberFormat="1" applyFont="1" applyFill="1" applyBorder="1" applyAlignment="1" applyProtection="1">
      <alignment horizontal="center" vertical="center" wrapText="1"/>
      <protection hidden="1"/>
    </xf>
    <xf numFmtId="164" fontId="1" fillId="2" borderId="38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/>
      <protection hidden="1"/>
    </xf>
    <xf numFmtId="0" fontId="2" fillId="2" borderId="52" xfId="0" applyFont="1" applyFill="1" applyBorder="1" applyAlignment="1" applyProtection="1">
      <alignment horizontal="center" vertical="center"/>
      <protection hidden="1"/>
    </xf>
    <xf numFmtId="0" fontId="1" fillId="3" borderId="9" xfId="0" applyFont="1" applyFill="1" applyBorder="1" applyAlignment="1" applyProtection="1">
      <alignment horizontal="center" vertical="center"/>
      <protection hidden="1"/>
    </xf>
    <xf numFmtId="0" fontId="7" fillId="2" borderId="74" xfId="0" applyFont="1" applyFill="1" applyBorder="1" applyAlignment="1" applyProtection="1">
      <alignment horizontal="center" vertical="center" wrapText="1"/>
      <protection hidden="1"/>
    </xf>
    <xf numFmtId="0" fontId="1" fillId="3" borderId="42" xfId="0" applyFont="1" applyFill="1" applyBorder="1" applyAlignment="1" applyProtection="1">
      <alignment horizontal="center"/>
      <protection hidden="1"/>
    </xf>
    <xf numFmtId="0" fontId="1" fillId="3" borderId="31" xfId="0" applyFont="1" applyFill="1" applyBorder="1" applyAlignment="1" applyProtection="1">
      <alignment horizontal="center"/>
      <protection hidden="1"/>
    </xf>
    <xf numFmtId="0" fontId="1" fillId="2" borderId="37" xfId="0" applyFont="1" applyFill="1" applyBorder="1" applyProtection="1">
      <protection hidden="1"/>
    </xf>
    <xf numFmtId="0" fontId="1" fillId="2" borderId="47" xfId="0" applyFont="1" applyFill="1" applyBorder="1" applyProtection="1">
      <protection hidden="1"/>
    </xf>
    <xf numFmtId="0" fontId="1" fillId="2" borderId="39" xfId="0" applyFont="1" applyFill="1" applyBorder="1" applyProtection="1">
      <protection hidden="1"/>
    </xf>
    <xf numFmtId="0" fontId="1" fillId="2" borderId="48" xfId="0" applyFont="1" applyFill="1" applyBorder="1" applyProtection="1">
      <protection hidden="1"/>
    </xf>
    <xf numFmtId="0" fontId="2" fillId="2" borderId="28" xfId="0" applyFont="1" applyFill="1" applyBorder="1" applyAlignment="1" applyProtection="1">
      <alignment horizontal="right"/>
      <protection hidden="1"/>
    </xf>
    <xf numFmtId="0" fontId="1" fillId="3" borderId="53" xfId="0" applyFont="1" applyFill="1" applyBorder="1" applyAlignment="1" applyProtection="1">
      <alignment horizontal="center"/>
      <protection hidden="1"/>
    </xf>
    <xf numFmtId="0" fontId="1" fillId="3" borderId="13" xfId="0" applyFont="1" applyFill="1" applyBorder="1" applyAlignment="1" applyProtection="1">
      <alignment horizontal="center"/>
      <protection hidden="1"/>
    </xf>
    <xf numFmtId="0" fontId="1" fillId="2" borderId="5" xfId="0" applyFont="1" applyFill="1" applyBorder="1" applyProtection="1">
      <protection hidden="1"/>
    </xf>
    <xf numFmtId="0" fontId="1" fillId="0" borderId="7" xfId="0" applyFont="1" applyBorder="1" applyProtection="1">
      <protection hidden="1"/>
    </xf>
    <xf numFmtId="0" fontId="1" fillId="0" borderId="2" xfId="0" applyFont="1" applyBorder="1" applyProtection="1">
      <protection hidden="1"/>
    </xf>
    <xf numFmtId="0" fontId="1" fillId="0" borderId="33" xfId="0" applyFont="1" applyBorder="1" applyProtection="1">
      <protection hidden="1"/>
    </xf>
    <xf numFmtId="0" fontId="1" fillId="0" borderId="2" xfId="0" applyFont="1" applyBorder="1" applyAlignment="1" applyProtection="1">
      <alignment horizontal="left" vertical="center"/>
      <protection hidden="1"/>
    </xf>
    <xf numFmtId="0" fontId="1" fillId="0" borderId="15" xfId="0" applyFont="1" applyBorder="1" applyAlignment="1" applyProtection="1">
      <alignment horizontal="left" vertical="center"/>
      <protection hidden="1"/>
    </xf>
    <xf numFmtId="0" fontId="1" fillId="0" borderId="14" xfId="0" applyFont="1" applyBorder="1" applyAlignment="1" applyProtection="1">
      <alignment horizontal="left" vertical="center"/>
      <protection hidden="1"/>
    </xf>
    <xf numFmtId="0" fontId="1" fillId="0" borderId="14" xfId="0" applyFont="1" applyBorder="1" applyAlignment="1" applyProtection="1">
      <alignment horizontal="left" vertical="justify"/>
      <protection hidden="1"/>
    </xf>
    <xf numFmtId="0" fontId="1" fillId="0" borderId="37" xfId="0" applyFont="1" applyBorder="1" applyAlignment="1" applyProtection="1">
      <alignment horizontal="left" vertical="center"/>
      <protection hidden="1"/>
    </xf>
    <xf numFmtId="0" fontId="1" fillId="0" borderId="39" xfId="0" applyFont="1" applyBorder="1" applyAlignment="1" applyProtection="1">
      <alignment horizontal="left" vertical="center"/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1" fillId="0" borderId="8" xfId="0" applyFont="1" applyBorder="1" applyAlignment="1" applyProtection="1">
      <alignment horizontal="center" vertical="center"/>
      <protection hidden="1"/>
    </xf>
    <xf numFmtId="0" fontId="1" fillId="0" borderId="31" xfId="0" applyFont="1" applyBorder="1" applyAlignment="1" applyProtection="1">
      <alignment horizontal="center"/>
      <protection hidden="1"/>
    </xf>
    <xf numFmtId="0" fontId="1" fillId="0" borderId="12" xfId="0" applyFont="1" applyBorder="1" applyAlignment="1" applyProtection="1">
      <alignment horizontal="center"/>
      <protection hidden="1"/>
    </xf>
    <xf numFmtId="0" fontId="10" fillId="0" borderId="3" xfId="0" applyFont="1" applyBorder="1" applyAlignment="1" applyProtection="1">
      <alignment horizontal="center"/>
      <protection hidden="1"/>
    </xf>
    <xf numFmtId="0" fontId="10" fillId="0" borderId="1" xfId="0" applyFont="1" applyBorder="1" applyAlignment="1" applyProtection="1">
      <alignment horizontal="center"/>
      <protection hidden="1"/>
    </xf>
    <xf numFmtId="0" fontId="10" fillId="0" borderId="9" xfId="0" applyFont="1" applyBorder="1" applyAlignment="1" applyProtection="1">
      <alignment horizontal="center"/>
      <protection hidden="1"/>
    </xf>
    <xf numFmtId="164" fontId="1" fillId="0" borderId="37" xfId="0" applyNumberFormat="1" applyFont="1" applyBorder="1" applyAlignment="1" applyProtection="1">
      <alignment horizontal="center" vertical="center" wrapText="1"/>
      <protection hidden="1"/>
    </xf>
    <xf numFmtId="164" fontId="1" fillId="0" borderId="39" xfId="0" applyNumberFormat="1" applyFont="1" applyBorder="1" applyAlignment="1" applyProtection="1">
      <alignment horizontal="center" vertical="center" wrapText="1"/>
      <protection hidden="1"/>
    </xf>
    <xf numFmtId="164" fontId="2" fillId="0" borderId="39" xfId="0" applyNumberFormat="1" applyFont="1" applyBorder="1" applyAlignment="1" applyProtection="1">
      <alignment horizontal="center" vertical="center" wrapText="1"/>
      <protection hidden="1"/>
    </xf>
    <xf numFmtId="164" fontId="10" fillId="0" borderId="15" xfId="0" applyNumberFormat="1" applyFont="1" applyBorder="1" applyAlignment="1" applyProtection="1">
      <alignment horizontal="center" vertical="center"/>
      <protection hidden="1"/>
    </xf>
    <xf numFmtId="164" fontId="1" fillId="0" borderId="47" xfId="0" applyNumberFormat="1" applyFont="1" applyBorder="1" applyAlignment="1" applyProtection="1">
      <alignment horizontal="center" vertical="center" wrapText="1"/>
      <protection hidden="1"/>
    </xf>
    <xf numFmtId="164" fontId="10" fillId="0" borderId="47" xfId="0" applyNumberFormat="1" applyFont="1" applyBorder="1" applyAlignment="1" applyProtection="1">
      <alignment horizontal="center" vertical="center" wrapText="1"/>
      <protection hidden="1"/>
    </xf>
    <xf numFmtId="164" fontId="1" fillId="2" borderId="47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59" xfId="0" applyFont="1" applyBorder="1" applyAlignment="1" applyProtection="1">
      <alignment horizontal="center"/>
      <protection hidden="1"/>
    </xf>
    <xf numFmtId="0" fontId="1" fillId="0" borderId="24" xfId="0" applyFont="1" applyBorder="1" applyAlignment="1" applyProtection="1">
      <alignment horizontal="center"/>
      <protection hidden="1"/>
    </xf>
    <xf numFmtId="0" fontId="1" fillId="0" borderId="36" xfId="0" applyFont="1" applyBorder="1" applyAlignment="1" applyProtection="1">
      <alignment horizontal="center"/>
      <protection hidden="1"/>
    </xf>
    <xf numFmtId="0" fontId="2" fillId="0" borderId="18" xfId="0" applyFont="1" applyBorder="1" applyAlignment="1" applyProtection="1">
      <alignment horizontal="center" vertical="center"/>
      <protection hidden="1"/>
    </xf>
    <xf numFmtId="0" fontId="2" fillId="0" borderId="10" xfId="0" applyFont="1" applyBorder="1" applyAlignment="1" applyProtection="1">
      <alignment horizontal="center" vertical="center"/>
      <protection hidden="1"/>
    </xf>
    <xf numFmtId="0" fontId="2" fillId="0" borderId="11" xfId="0" applyFont="1" applyBorder="1" applyAlignment="1" applyProtection="1">
      <alignment horizontal="center" vertical="center"/>
      <protection hidden="1"/>
    </xf>
    <xf numFmtId="164" fontId="1" fillId="0" borderId="38" xfId="0" applyNumberFormat="1" applyFont="1" applyBorder="1" applyAlignment="1" applyProtection="1">
      <alignment horizontal="center" vertical="center" wrapText="1"/>
      <protection hidden="1"/>
    </xf>
    <xf numFmtId="164" fontId="1" fillId="2" borderId="57" xfId="0" applyNumberFormat="1" applyFont="1" applyFill="1" applyBorder="1" applyAlignment="1" applyProtection="1">
      <alignment horizontal="left" vertical="center" wrapText="1"/>
      <protection hidden="1"/>
    </xf>
    <xf numFmtId="164" fontId="18" fillId="4" borderId="7" xfId="0" applyNumberFormat="1" applyFont="1" applyFill="1" applyBorder="1" applyAlignment="1" applyProtection="1">
      <alignment horizontal="center" wrapText="1"/>
      <protection hidden="1"/>
    </xf>
    <xf numFmtId="164" fontId="18" fillId="4" borderId="33" xfId="0" applyNumberFormat="1" applyFont="1" applyFill="1" applyBorder="1" applyAlignment="1" applyProtection="1">
      <alignment horizontal="center" wrapText="1"/>
      <protection hidden="1"/>
    </xf>
    <xf numFmtId="164" fontId="10" fillId="0" borderId="57" xfId="0" applyNumberFormat="1" applyFont="1" applyBorder="1" applyAlignment="1" applyProtection="1">
      <alignment horizontal="center" vertical="center"/>
      <protection hidden="1"/>
    </xf>
    <xf numFmtId="164" fontId="10" fillId="0" borderId="62" xfId="0" applyNumberFormat="1" applyFont="1" applyBorder="1" applyAlignment="1" applyProtection="1">
      <alignment horizontal="center" vertical="center" wrapText="1"/>
      <protection hidden="1"/>
    </xf>
    <xf numFmtId="164" fontId="10" fillId="0" borderId="39" xfId="0" applyNumberFormat="1" applyFont="1" applyBorder="1" applyAlignment="1" applyProtection="1">
      <alignment horizontal="center" vertical="center"/>
      <protection hidden="1"/>
    </xf>
    <xf numFmtId="164" fontId="18" fillId="4" borderId="68" xfId="0" applyNumberFormat="1" applyFont="1" applyFill="1" applyBorder="1" applyAlignment="1" applyProtection="1">
      <alignment horizontal="center" wrapText="1"/>
      <protection hidden="1"/>
    </xf>
    <xf numFmtId="164" fontId="25" fillId="4" borderId="69" xfId="0" applyNumberFormat="1" applyFont="1" applyFill="1" applyBorder="1" applyAlignment="1" applyProtection="1">
      <alignment horizontal="center" wrapText="1"/>
      <protection hidden="1"/>
    </xf>
    <xf numFmtId="164" fontId="1" fillId="0" borderId="57" xfId="0" applyNumberFormat="1" applyFont="1" applyBorder="1" applyAlignment="1" applyProtection="1">
      <alignment horizontal="center" vertical="center" wrapText="1"/>
      <protection hidden="1"/>
    </xf>
    <xf numFmtId="0" fontId="10" fillId="0" borderId="35" xfId="0" applyFont="1" applyBorder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19" fillId="7" borderId="44" xfId="0" applyFont="1" applyFill="1" applyBorder="1" applyAlignment="1" applyProtection="1">
      <alignment horizontal="center" vertical="center"/>
      <protection hidden="1"/>
    </xf>
    <xf numFmtId="0" fontId="2" fillId="2" borderId="42" xfId="0" applyFont="1" applyFill="1" applyBorder="1" applyAlignment="1" applyProtection="1">
      <alignment horizontal="center"/>
      <protection hidden="1"/>
    </xf>
    <xf numFmtId="0" fontId="2" fillId="2" borderId="43" xfId="0" applyFont="1" applyFill="1" applyBorder="1" applyAlignment="1" applyProtection="1">
      <alignment horizontal="center"/>
      <protection hidden="1"/>
    </xf>
    <xf numFmtId="0" fontId="2" fillId="2" borderId="26" xfId="0" applyFont="1" applyFill="1" applyBorder="1" applyAlignment="1" applyProtection="1">
      <alignment horizontal="center"/>
      <protection hidden="1"/>
    </xf>
    <xf numFmtId="0" fontId="2" fillId="2" borderId="27" xfId="0" applyFont="1" applyFill="1" applyBorder="1" applyAlignment="1" applyProtection="1">
      <alignment horizontal="center"/>
      <protection hidden="1"/>
    </xf>
    <xf numFmtId="0" fontId="2" fillId="2" borderId="19" xfId="0" applyFont="1" applyFill="1" applyBorder="1" applyAlignment="1" applyProtection="1">
      <alignment horizontal="center"/>
      <protection hidden="1"/>
    </xf>
    <xf numFmtId="0" fontId="2" fillId="2" borderId="27" xfId="0" applyFont="1" applyFill="1" applyBorder="1" applyAlignment="1" applyProtection="1">
      <alignment horizontal="center" vertical="center"/>
      <protection hidden="1"/>
    </xf>
    <xf numFmtId="164" fontId="10" fillId="0" borderId="4" xfId="0" applyNumberFormat="1" applyFont="1" applyBorder="1" applyAlignment="1" applyProtection="1">
      <alignment horizontal="center" vertical="center" wrapText="1"/>
      <protection hidden="1"/>
    </xf>
    <xf numFmtId="164" fontId="10" fillId="0" borderId="16" xfId="0" applyNumberFormat="1" applyFont="1" applyBorder="1" applyAlignment="1" applyProtection="1">
      <alignment horizontal="center" vertical="center" wrapText="1"/>
      <protection hidden="1"/>
    </xf>
    <xf numFmtId="164" fontId="10" fillId="0" borderId="8" xfId="0" applyNumberFormat="1" applyFont="1" applyBorder="1" applyAlignment="1" applyProtection="1">
      <alignment horizontal="center" vertical="center" wrapText="1"/>
      <protection hidden="1"/>
    </xf>
    <xf numFmtId="164" fontId="10" fillId="0" borderId="35" xfId="0" applyNumberFormat="1" applyFont="1" applyBorder="1" applyAlignment="1" applyProtection="1">
      <alignment horizontal="center" vertical="center" wrapText="1"/>
      <protection hidden="1"/>
    </xf>
    <xf numFmtId="164" fontId="22" fillId="4" borderId="13" xfId="0" applyNumberFormat="1" applyFont="1" applyFill="1" applyBorder="1" applyAlignment="1" applyProtection="1">
      <alignment horizontal="center" vertical="center"/>
      <protection hidden="1"/>
    </xf>
    <xf numFmtId="164" fontId="22" fillId="4" borderId="36" xfId="0" applyNumberFormat="1" applyFont="1" applyFill="1" applyBorder="1" applyAlignment="1" applyProtection="1">
      <alignment horizontal="center" vertical="center"/>
      <protection hidden="1"/>
    </xf>
    <xf numFmtId="164" fontId="10" fillId="0" borderId="2" xfId="0" applyNumberFormat="1" applyFont="1" applyBorder="1" applyAlignment="1" applyProtection="1">
      <alignment horizontal="center" vertical="center" wrapText="1"/>
      <protection hidden="1"/>
    </xf>
    <xf numFmtId="164" fontId="10" fillId="0" borderId="61" xfId="0" applyNumberFormat="1" applyFont="1" applyBorder="1" applyAlignment="1" applyProtection="1">
      <alignment horizontal="center" vertical="center" wrapText="1"/>
      <protection hidden="1"/>
    </xf>
    <xf numFmtId="164" fontId="10" fillId="0" borderId="33" xfId="0" applyNumberFormat="1" applyFont="1" applyBorder="1" applyAlignment="1" applyProtection="1">
      <alignment horizontal="center" vertical="center" wrapText="1"/>
      <protection hidden="1"/>
    </xf>
    <xf numFmtId="164" fontId="10" fillId="0" borderId="71" xfId="0" applyNumberFormat="1" applyFont="1" applyBorder="1" applyAlignment="1" applyProtection="1">
      <alignment horizontal="center" vertical="center" wrapText="1"/>
      <protection hidden="1"/>
    </xf>
    <xf numFmtId="164" fontId="10" fillId="0" borderId="13" xfId="0" applyNumberFormat="1" applyFont="1" applyBorder="1" applyAlignment="1" applyProtection="1">
      <alignment horizontal="center" vertical="center" wrapText="1"/>
      <protection hidden="1"/>
    </xf>
    <xf numFmtId="164" fontId="10" fillId="0" borderId="36" xfId="0" applyNumberFormat="1" applyFont="1" applyBorder="1" applyAlignment="1" applyProtection="1">
      <alignment horizontal="center" vertical="center" wrapText="1"/>
      <protection hidden="1"/>
    </xf>
    <xf numFmtId="0" fontId="2" fillId="2" borderId="54" xfId="0" applyFont="1" applyFill="1" applyBorder="1" applyAlignment="1" applyProtection="1">
      <alignment horizontal="center"/>
      <protection hidden="1"/>
    </xf>
    <xf numFmtId="0" fontId="8" fillId="2" borderId="10" xfId="0" applyFont="1" applyFill="1" applyBorder="1" applyAlignment="1" applyProtection="1">
      <alignment horizontal="center" vertical="center"/>
      <protection hidden="1"/>
    </xf>
    <xf numFmtId="0" fontId="2" fillId="3" borderId="5" xfId="0" applyFont="1" applyFill="1" applyBorder="1" applyAlignment="1" applyProtection="1">
      <alignment horizontal="center"/>
      <protection hidden="1"/>
    </xf>
    <xf numFmtId="0" fontId="2" fillId="2" borderId="25" xfId="0" applyFont="1" applyFill="1" applyBorder="1" applyAlignment="1" applyProtection="1">
      <alignment horizontal="center" vertical="center"/>
      <protection hidden="1"/>
    </xf>
    <xf numFmtId="164" fontId="1" fillId="2" borderId="62" xfId="0" applyNumberFormat="1" applyFont="1" applyFill="1" applyBorder="1" applyAlignment="1" applyProtection="1">
      <alignment horizontal="left" vertical="center" wrapText="1"/>
      <protection hidden="1"/>
    </xf>
    <xf numFmtId="164" fontId="1" fillId="0" borderId="62" xfId="0" applyNumberFormat="1" applyFont="1" applyBorder="1" applyAlignment="1" applyProtection="1">
      <alignment horizontal="center" vertical="center" wrapText="1"/>
      <protection hidden="1"/>
    </xf>
    <xf numFmtId="164" fontId="1" fillId="2" borderId="40" xfId="0" applyNumberFormat="1" applyFont="1" applyFill="1" applyBorder="1" applyAlignment="1" applyProtection="1">
      <alignment horizontal="center" vertical="center" wrapText="1"/>
      <protection hidden="1"/>
    </xf>
    <xf numFmtId="164" fontId="1" fillId="0" borderId="40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16" fillId="5" borderId="27" xfId="0" applyFont="1" applyFill="1" applyBorder="1" applyAlignment="1" applyProtection="1">
      <alignment horizontal="center" vertical="center"/>
      <protection hidden="1"/>
    </xf>
    <xf numFmtId="0" fontId="16" fillId="5" borderId="19" xfId="0" applyFont="1" applyFill="1" applyBorder="1" applyAlignment="1" applyProtection="1">
      <alignment horizontal="center" vertical="center"/>
      <protection hidden="1"/>
    </xf>
    <xf numFmtId="0" fontId="16" fillId="5" borderId="20" xfId="0" applyFont="1" applyFill="1" applyBorder="1" applyAlignment="1" applyProtection="1">
      <alignment horizontal="center" vertical="center"/>
      <protection hidden="1"/>
    </xf>
    <xf numFmtId="0" fontId="16" fillId="7" borderId="27" xfId="0" applyFont="1" applyFill="1" applyBorder="1" applyAlignment="1" applyProtection="1">
      <alignment horizontal="center" vertical="center"/>
      <protection hidden="1"/>
    </xf>
    <xf numFmtId="0" fontId="16" fillId="7" borderId="20" xfId="0" applyFont="1" applyFill="1" applyBorder="1" applyAlignment="1" applyProtection="1">
      <alignment horizontal="center" vertical="center"/>
      <protection hidden="1"/>
    </xf>
    <xf numFmtId="0" fontId="19" fillId="7" borderId="27" xfId="1" applyNumberFormat="1" applyFont="1" applyFill="1" applyBorder="1" applyAlignment="1" applyProtection="1">
      <alignment horizontal="center" vertical="center"/>
      <protection hidden="1"/>
    </xf>
    <xf numFmtId="0" fontId="19" fillId="7" borderId="20" xfId="1" applyNumberFormat="1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9" fillId="3" borderId="29" xfId="0" applyFont="1" applyFill="1" applyBorder="1" applyAlignment="1" applyProtection="1">
      <alignment horizontal="center" vertical="center"/>
      <protection hidden="1"/>
    </xf>
    <xf numFmtId="0" fontId="9" fillId="3" borderId="42" xfId="0" applyFont="1" applyFill="1" applyBorder="1" applyAlignment="1" applyProtection="1">
      <alignment horizontal="center" vertical="center"/>
      <protection hidden="1"/>
    </xf>
    <xf numFmtId="0" fontId="19" fillId="7" borderId="44" xfId="0" applyFont="1" applyFill="1" applyBorder="1" applyAlignment="1" applyProtection="1">
      <alignment horizontal="center" vertical="center"/>
      <protection hidden="1"/>
    </xf>
    <xf numFmtId="0" fontId="19" fillId="7" borderId="30" xfId="0" applyFont="1" applyFill="1" applyBorder="1" applyAlignment="1" applyProtection="1">
      <alignment horizontal="center" vertical="center"/>
      <protection hidden="1"/>
    </xf>
    <xf numFmtId="0" fontId="16" fillId="5" borderId="44" xfId="0" applyFont="1" applyFill="1" applyBorder="1" applyAlignment="1" applyProtection="1">
      <alignment horizontal="center" vertical="center"/>
      <protection hidden="1"/>
    </xf>
    <xf numFmtId="0" fontId="16" fillId="5" borderId="63" xfId="0" applyFont="1" applyFill="1" applyBorder="1" applyAlignment="1" applyProtection="1">
      <alignment horizontal="center" vertical="center"/>
      <protection hidden="1"/>
    </xf>
    <xf numFmtId="0" fontId="16" fillId="5" borderId="0" xfId="0" applyFont="1" applyFill="1" applyAlignment="1" applyProtection="1">
      <alignment horizontal="center" vertical="center"/>
      <protection hidden="1"/>
    </xf>
    <xf numFmtId="0" fontId="16" fillId="5" borderId="54" xfId="0" applyFont="1" applyFill="1" applyBorder="1" applyAlignment="1" applyProtection="1">
      <alignment horizontal="center" vertical="center"/>
      <protection hidden="1"/>
    </xf>
    <xf numFmtId="0" fontId="2" fillId="3" borderId="44" xfId="0" applyFont="1" applyFill="1" applyBorder="1" applyAlignment="1" applyProtection="1">
      <alignment horizontal="center" vertical="center" wrapText="1"/>
      <protection hidden="1"/>
    </xf>
    <xf numFmtId="0" fontId="2" fillId="3" borderId="42" xfId="0" applyFont="1" applyFill="1" applyBorder="1" applyAlignment="1" applyProtection="1">
      <alignment horizontal="center" vertical="center" wrapText="1"/>
      <protection hidden="1"/>
    </xf>
    <xf numFmtId="0" fontId="18" fillId="7" borderId="27" xfId="0" applyFont="1" applyFill="1" applyBorder="1" applyAlignment="1" applyProtection="1">
      <alignment horizontal="center"/>
      <protection hidden="1"/>
    </xf>
    <xf numFmtId="0" fontId="18" fillId="7" borderId="20" xfId="0" applyFont="1" applyFill="1" applyBorder="1" applyAlignment="1" applyProtection="1">
      <alignment horizontal="center"/>
      <protection hidden="1"/>
    </xf>
    <xf numFmtId="0" fontId="16" fillId="5" borderId="58" xfId="0" applyFont="1" applyFill="1" applyBorder="1" applyAlignment="1" applyProtection="1">
      <alignment horizontal="center" vertical="center"/>
      <protection hidden="1"/>
    </xf>
    <xf numFmtId="0" fontId="2" fillId="2" borderId="27" xfId="0" applyFont="1" applyFill="1" applyBorder="1" applyAlignment="1" applyProtection="1">
      <alignment horizontal="center"/>
      <protection hidden="1"/>
    </xf>
    <xf numFmtId="0" fontId="2" fillId="2" borderId="19" xfId="0" applyFont="1" applyFill="1" applyBorder="1" applyAlignment="1" applyProtection="1">
      <alignment horizontal="center"/>
      <protection hidden="1"/>
    </xf>
    <xf numFmtId="0" fontId="2" fillId="2" borderId="26" xfId="0" applyFont="1" applyFill="1" applyBorder="1" applyAlignment="1" applyProtection="1">
      <alignment horizontal="center"/>
      <protection hidden="1"/>
    </xf>
    <xf numFmtId="0" fontId="2" fillId="2" borderId="20" xfId="0" applyFont="1" applyFill="1" applyBorder="1" applyAlignment="1" applyProtection="1">
      <alignment horizontal="center"/>
      <protection hidden="1"/>
    </xf>
    <xf numFmtId="0" fontId="9" fillId="3" borderId="27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  <xf numFmtId="0" fontId="9" fillId="3" borderId="26" xfId="0" applyFont="1" applyFill="1" applyBorder="1" applyAlignment="1" applyProtection="1">
      <alignment horizontal="center" vertical="center"/>
      <protection hidden="1"/>
    </xf>
    <xf numFmtId="0" fontId="9" fillId="3" borderId="20" xfId="0" applyFont="1" applyFill="1" applyBorder="1" applyAlignment="1" applyProtection="1">
      <alignment horizontal="center" vertical="center"/>
      <protection hidden="1"/>
    </xf>
    <xf numFmtId="0" fontId="19" fillId="7" borderId="27" xfId="0" applyFont="1" applyFill="1" applyBorder="1" applyAlignment="1" applyProtection="1">
      <alignment horizontal="center" vertical="center"/>
      <protection hidden="1"/>
    </xf>
    <xf numFmtId="0" fontId="19" fillId="7" borderId="25" xfId="0" applyFont="1" applyFill="1" applyBorder="1" applyAlignment="1" applyProtection="1">
      <alignment horizontal="center" vertical="center"/>
      <protection hidden="1"/>
    </xf>
    <xf numFmtId="0" fontId="19" fillId="7" borderId="26" xfId="0" applyFont="1" applyFill="1" applyBorder="1" applyAlignment="1" applyProtection="1">
      <alignment horizontal="center" vertical="center"/>
      <protection hidden="1"/>
    </xf>
    <xf numFmtId="0" fontId="19" fillId="7" borderId="20" xfId="0" applyFont="1" applyFill="1" applyBorder="1" applyAlignment="1" applyProtection="1">
      <alignment horizontal="center" vertical="center"/>
      <protection hidden="1"/>
    </xf>
    <xf numFmtId="0" fontId="18" fillId="5" borderId="27" xfId="0" applyFont="1" applyFill="1" applyBorder="1" applyAlignment="1" applyProtection="1">
      <alignment horizontal="center" vertical="center"/>
      <protection hidden="1"/>
    </xf>
    <xf numFmtId="0" fontId="18" fillId="5" borderId="19" xfId="0" applyFont="1" applyFill="1" applyBorder="1" applyAlignment="1" applyProtection="1">
      <alignment horizontal="center" vertical="center"/>
      <protection hidden="1"/>
    </xf>
    <xf numFmtId="0" fontId="18" fillId="5" borderId="20" xfId="0" applyFont="1" applyFill="1" applyBorder="1" applyAlignment="1" applyProtection="1">
      <alignment horizontal="center" vertical="center"/>
      <protection hidden="1"/>
    </xf>
    <xf numFmtId="0" fontId="18" fillId="5" borderId="63" xfId="0" applyFont="1" applyFill="1" applyBorder="1" applyAlignment="1" applyProtection="1">
      <alignment horizontal="center" vertical="center"/>
      <protection hidden="1"/>
    </xf>
    <xf numFmtId="0" fontId="18" fillId="5" borderId="58" xfId="0" applyFont="1" applyFill="1" applyBorder="1" applyAlignment="1" applyProtection="1">
      <alignment horizontal="center" vertical="center"/>
      <protection hidden="1"/>
    </xf>
    <xf numFmtId="0" fontId="1" fillId="2" borderId="20" xfId="0" applyFont="1" applyFill="1" applyBorder="1" applyAlignment="1" applyProtection="1">
      <alignment horizontal="center"/>
      <protection hidden="1"/>
    </xf>
    <xf numFmtId="0" fontId="18" fillId="7" borderId="19" xfId="0" applyFont="1" applyFill="1" applyBorder="1" applyAlignment="1" applyProtection="1">
      <alignment horizontal="center"/>
      <protection hidden="1"/>
    </xf>
    <xf numFmtId="0" fontId="2" fillId="2" borderId="42" xfId="0" applyFont="1" applyFill="1" applyBorder="1" applyAlignment="1" applyProtection="1">
      <alignment horizontal="center"/>
      <protection hidden="1"/>
    </xf>
    <xf numFmtId="0" fontId="2" fillId="2" borderId="43" xfId="0" applyFont="1" applyFill="1" applyBorder="1" applyAlignment="1" applyProtection="1">
      <alignment horizontal="center"/>
      <protection hidden="1"/>
    </xf>
    <xf numFmtId="0" fontId="27" fillId="3" borderId="29" xfId="0" applyFont="1" applyFill="1" applyBorder="1" applyAlignment="1" applyProtection="1">
      <alignment horizontal="center" vertical="center" wrapText="1"/>
      <protection hidden="1"/>
    </xf>
    <xf numFmtId="0" fontId="27" fillId="3" borderId="41" xfId="0" applyFont="1" applyFill="1" applyBorder="1" applyAlignment="1" applyProtection="1">
      <alignment horizontal="center" vertical="center" wrapText="1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1" fillId="2" borderId="19" xfId="0" applyFont="1" applyFill="1" applyBorder="1" applyAlignment="1" applyProtection="1">
      <alignment horizontal="center"/>
      <protection hidden="1"/>
    </xf>
    <xf numFmtId="0" fontId="2" fillId="2" borderId="52" xfId="0" applyFont="1" applyFill="1" applyBorder="1" applyAlignment="1" applyProtection="1">
      <alignment horizontal="center"/>
      <protection hidden="1"/>
    </xf>
    <xf numFmtId="0" fontId="2" fillId="2" borderId="25" xfId="0" applyFont="1" applyFill="1" applyBorder="1" applyAlignment="1" applyProtection="1">
      <alignment horizontal="center"/>
      <protection hidden="1"/>
    </xf>
    <xf numFmtId="3" fontId="21" fillId="5" borderId="27" xfId="0" applyNumberFormat="1" applyFont="1" applyFill="1" applyBorder="1" applyAlignment="1" applyProtection="1">
      <alignment horizontal="center"/>
      <protection hidden="1"/>
    </xf>
    <xf numFmtId="3" fontId="21" fillId="5" borderId="19" xfId="0" applyNumberFormat="1" applyFont="1" applyFill="1" applyBorder="1" applyAlignment="1" applyProtection="1">
      <alignment horizontal="center"/>
      <protection hidden="1"/>
    </xf>
    <xf numFmtId="3" fontId="21" fillId="5" borderId="20" xfId="0" applyNumberFormat="1" applyFont="1" applyFill="1" applyBorder="1" applyAlignment="1" applyProtection="1">
      <alignment horizontal="center"/>
      <protection hidden="1"/>
    </xf>
    <xf numFmtId="0" fontId="21" fillId="5" borderId="27" xfId="0" applyFont="1" applyFill="1" applyBorder="1" applyAlignment="1" applyProtection="1">
      <alignment horizontal="center" vertical="center"/>
      <protection hidden="1"/>
    </xf>
    <xf numFmtId="0" fontId="21" fillId="5" borderId="19" xfId="0" applyFont="1" applyFill="1" applyBorder="1" applyAlignment="1" applyProtection="1">
      <alignment horizontal="center" vertical="center"/>
      <protection hidden="1"/>
    </xf>
    <xf numFmtId="0" fontId="21" fillId="5" borderId="20" xfId="0" applyFont="1" applyFill="1" applyBorder="1" applyAlignment="1" applyProtection="1">
      <alignment horizontal="center" vertical="center"/>
      <protection hidden="1"/>
    </xf>
    <xf numFmtId="0" fontId="20" fillId="7" borderId="27" xfId="0" applyFont="1" applyFill="1" applyBorder="1" applyAlignment="1" applyProtection="1">
      <alignment horizontal="center" vertical="center"/>
      <protection hidden="1"/>
    </xf>
    <xf numFmtId="0" fontId="20" fillId="7" borderId="19" xfId="0" applyFont="1" applyFill="1" applyBorder="1" applyAlignment="1" applyProtection="1">
      <alignment horizontal="center" vertical="center"/>
      <protection hidden="1"/>
    </xf>
    <xf numFmtId="0" fontId="20" fillId="7" borderId="20" xfId="0" applyFont="1" applyFill="1" applyBorder="1" applyAlignment="1" applyProtection="1">
      <alignment horizontal="center" vertical="center"/>
      <protection hidden="1"/>
    </xf>
    <xf numFmtId="0" fontId="21" fillId="7" borderId="42" xfId="0" applyFont="1" applyFill="1" applyBorder="1" applyAlignment="1" applyProtection="1">
      <alignment horizontal="center" vertical="center"/>
      <protection hidden="1"/>
    </xf>
    <xf numFmtId="0" fontId="21" fillId="7" borderId="43" xfId="0" applyFont="1" applyFill="1" applyBorder="1" applyAlignment="1" applyProtection="1">
      <alignment horizontal="center" vertical="center"/>
      <protection hidden="1"/>
    </xf>
    <xf numFmtId="0" fontId="21" fillId="7" borderId="27" xfId="0" applyFont="1" applyFill="1" applyBorder="1" applyAlignment="1" applyProtection="1">
      <alignment horizontal="center" vertical="center"/>
      <protection hidden="1"/>
    </xf>
    <xf numFmtId="0" fontId="21" fillId="7" borderId="19" xfId="0" applyFont="1" applyFill="1" applyBorder="1" applyAlignment="1" applyProtection="1">
      <alignment horizontal="center" vertical="center"/>
      <protection hidden="1"/>
    </xf>
    <xf numFmtId="0" fontId="21" fillId="7" borderId="20" xfId="0" applyFont="1" applyFill="1" applyBorder="1" applyAlignment="1" applyProtection="1">
      <alignment horizontal="center" vertical="center"/>
      <protection hidden="1"/>
    </xf>
    <xf numFmtId="0" fontId="2" fillId="2" borderId="54" xfId="0" applyFont="1" applyFill="1" applyBorder="1" applyAlignment="1" applyProtection="1">
      <alignment horizontal="center"/>
      <protection hidden="1"/>
    </xf>
    <xf numFmtId="0" fontId="1" fillId="2" borderId="4" xfId="0" applyFont="1" applyFill="1" applyBorder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/>
      <protection hidden="1"/>
    </xf>
    <xf numFmtId="0" fontId="1" fillId="2" borderId="2" xfId="0" applyFont="1" applyFill="1" applyBorder="1" applyAlignment="1" applyProtection="1">
      <alignment horizontal="center"/>
      <protection hidden="1"/>
    </xf>
    <xf numFmtId="0" fontId="1" fillId="2" borderId="49" xfId="0" applyFont="1" applyFill="1" applyBorder="1" applyAlignment="1" applyProtection="1">
      <alignment horizontal="center"/>
      <protection hidden="1"/>
    </xf>
    <xf numFmtId="0" fontId="1" fillId="2" borderId="13" xfId="0" applyFont="1" applyFill="1" applyBorder="1" applyAlignment="1" applyProtection="1">
      <alignment horizontal="center"/>
      <protection hidden="1"/>
    </xf>
    <xf numFmtId="0" fontId="1" fillId="2" borderId="12" xfId="0" applyFont="1" applyFill="1" applyBorder="1" applyAlignment="1" applyProtection="1">
      <alignment horizontal="center"/>
      <protection hidden="1"/>
    </xf>
    <xf numFmtId="0" fontId="8" fillId="2" borderId="18" xfId="0" applyFont="1" applyFill="1" applyBorder="1" applyAlignment="1" applyProtection="1">
      <alignment horizontal="center" vertical="center"/>
      <protection hidden="1"/>
    </xf>
    <xf numFmtId="0" fontId="8" fillId="2" borderId="10" xfId="0" applyFont="1" applyFill="1" applyBorder="1" applyAlignment="1" applyProtection="1">
      <alignment horizontal="center" vertical="center"/>
      <protection hidden="1"/>
    </xf>
    <xf numFmtId="0" fontId="1" fillId="2" borderId="22" xfId="0" applyFont="1" applyFill="1" applyBorder="1" applyAlignment="1" applyProtection="1">
      <alignment horizontal="center"/>
      <protection hidden="1"/>
    </xf>
    <xf numFmtId="0" fontId="2" fillId="3" borderId="8" xfId="0" applyFont="1" applyFill="1" applyBorder="1" applyAlignment="1" applyProtection="1">
      <alignment horizontal="center" vertical="center"/>
      <protection hidden="1"/>
    </xf>
    <xf numFmtId="0" fontId="2" fillId="3" borderId="9" xfId="0" applyFont="1" applyFill="1" applyBorder="1" applyAlignment="1" applyProtection="1">
      <alignment horizontal="center" vertical="center"/>
      <protection hidden="1"/>
    </xf>
    <xf numFmtId="0" fontId="2" fillId="3" borderId="45" xfId="0" applyFont="1" applyFill="1" applyBorder="1" applyAlignment="1" applyProtection="1">
      <alignment horizontal="center" vertical="center"/>
      <protection hidden="1"/>
    </xf>
    <xf numFmtId="0" fontId="2" fillId="3" borderId="35" xfId="0" applyFont="1" applyFill="1" applyBorder="1" applyAlignment="1" applyProtection="1">
      <alignment horizontal="center" vertic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5" xfId="0" applyFont="1" applyFill="1" applyBorder="1" applyAlignment="1" applyProtection="1">
      <alignment horizontal="center"/>
      <protection hidden="1"/>
    </xf>
    <xf numFmtId="0" fontId="1" fillId="2" borderId="8" xfId="0" applyFont="1" applyFill="1" applyBorder="1" applyAlignment="1" applyProtection="1">
      <alignment horizontal="center"/>
      <protection hidden="1"/>
    </xf>
    <xf numFmtId="0" fontId="1" fillId="2" borderId="9" xfId="0" applyFont="1" applyFill="1" applyBorder="1" applyAlignment="1" applyProtection="1">
      <alignment horizontal="center"/>
      <protection hidden="1"/>
    </xf>
    <xf numFmtId="0" fontId="2" fillId="3" borderId="3" xfId="0" applyFont="1" applyFill="1" applyBorder="1" applyAlignment="1" applyProtection="1">
      <alignment horizontal="center" vertical="center"/>
      <protection hidden="1"/>
    </xf>
    <xf numFmtId="0" fontId="2" fillId="3" borderId="24" xfId="0" applyFont="1" applyFill="1" applyBorder="1" applyAlignment="1" applyProtection="1">
      <alignment horizontal="center" vertical="center"/>
      <protection hidden="1"/>
    </xf>
    <xf numFmtId="3" fontId="20" fillId="7" borderId="30" xfId="0" applyNumberFormat="1" applyFont="1" applyFill="1" applyBorder="1" applyAlignment="1" applyProtection="1">
      <alignment horizontal="center" vertical="center"/>
      <protection hidden="1"/>
    </xf>
    <xf numFmtId="3" fontId="20" fillId="7" borderId="42" xfId="0" applyNumberFormat="1" applyFont="1" applyFill="1" applyBorder="1" applyAlignment="1" applyProtection="1">
      <alignment horizontal="center" vertical="center"/>
      <protection hidden="1"/>
    </xf>
    <xf numFmtId="0" fontId="2" fillId="3" borderId="30" xfId="0" applyFont="1" applyFill="1" applyBorder="1" applyAlignment="1" applyProtection="1">
      <alignment horizontal="center" vertical="center" wrapText="1"/>
      <protection hidden="1"/>
    </xf>
    <xf numFmtId="0" fontId="2" fillId="2" borderId="27" xfId="0" applyFont="1" applyFill="1" applyBorder="1" applyAlignment="1" applyProtection="1">
      <alignment horizontal="center" vertical="center"/>
      <protection hidden="1"/>
    </xf>
    <xf numFmtId="0" fontId="2" fillId="2" borderId="25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49" xfId="0" applyFont="1" applyFill="1" applyBorder="1" applyAlignment="1" applyProtection="1">
      <alignment horizontal="center" vertical="center"/>
      <protection hidden="1"/>
    </xf>
    <xf numFmtId="164" fontId="18" fillId="4" borderId="47" xfId="0" applyNumberFormat="1" applyFont="1" applyFill="1" applyBorder="1" applyAlignment="1" applyProtection="1">
      <alignment horizontal="center" vertical="center" wrapText="1"/>
      <protection hidden="1"/>
    </xf>
    <xf numFmtId="164" fontId="18" fillId="4" borderId="41" xfId="0" applyNumberFormat="1" applyFont="1" applyFill="1" applyBorder="1" applyAlignment="1" applyProtection="1">
      <alignment horizontal="center" vertical="center" wrapText="1"/>
      <protection hidden="1"/>
    </xf>
    <xf numFmtId="164" fontId="10" fillId="0" borderId="4" xfId="0" applyNumberFormat="1" applyFont="1" applyBorder="1" applyAlignment="1" applyProtection="1">
      <alignment horizontal="center" vertical="center" wrapText="1"/>
      <protection hidden="1"/>
    </xf>
    <xf numFmtId="164" fontId="10" fillId="0" borderId="16" xfId="0" applyNumberFormat="1" applyFont="1" applyBorder="1" applyAlignment="1" applyProtection="1">
      <alignment horizontal="center" vertical="center" wrapText="1"/>
      <protection hidden="1"/>
    </xf>
    <xf numFmtId="164" fontId="10" fillId="0" borderId="13" xfId="0" applyNumberFormat="1" applyFont="1" applyBorder="1" applyAlignment="1" applyProtection="1">
      <alignment horizontal="center" vertical="center" wrapText="1"/>
      <protection hidden="1"/>
    </xf>
    <xf numFmtId="164" fontId="10" fillId="0" borderId="36" xfId="0" applyNumberFormat="1" applyFont="1" applyBorder="1" applyAlignment="1" applyProtection="1">
      <alignment horizontal="center" vertical="center" wrapText="1"/>
      <protection hidden="1"/>
    </xf>
    <xf numFmtId="164" fontId="18" fillId="5" borderId="27" xfId="0" applyNumberFormat="1" applyFont="1" applyFill="1" applyBorder="1" applyAlignment="1" applyProtection="1">
      <alignment horizontal="center" vertical="center"/>
      <protection hidden="1"/>
    </xf>
    <xf numFmtId="164" fontId="18" fillId="5" borderId="19" xfId="0" applyNumberFormat="1" applyFont="1" applyFill="1" applyBorder="1" applyAlignment="1" applyProtection="1">
      <alignment horizontal="center" vertical="center"/>
      <protection hidden="1"/>
    </xf>
    <xf numFmtId="164" fontId="18" fillId="5" borderId="20" xfId="0" applyNumberFormat="1" applyFont="1" applyFill="1" applyBorder="1" applyAlignment="1" applyProtection="1">
      <alignment horizontal="center" vertical="center"/>
      <protection hidden="1"/>
    </xf>
    <xf numFmtId="164" fontId="10" fillId="0" borderId="33" xfId="0" applyNumberFormat="1" applyFont="1" applyBorder="1" applyAlignment="1" applyProtection="1">
      <alignment horizontal="center" vertical="center" wrapText="1"/>
      <protection hidden="1"/>
    </xf>
    <xf numFmtId="164" fontId="10" fillId="0" borderId="71" xfId="0" applyNumberFormat="1" applyFont="1" applyBorder="1" applyAlignment="1" applyProtection="1">
      <alignment horizontal="center" vertical="center" wrapText="1"/>
      <protection hidden="1"/>
    </xf>
    <xf numFmtId="164" fontId="10" fillId="0" borderId="8" xfId="0" applyNumberFormat="1" applyFont="1" applyBorder="1" applyAlignment="1" applyProtection="1">
      <alignment horizontal="center" vertical="center" wrapText="1"/>
      <protection hidden="1"/>
    </xf>
    <xf numFmtId="164" fontId="10" fillId="0" borderId="35" xfId="0" applyNumberFormat="1" applyFont="1" applyBorder="1" applyAlignment="1" applyProtection="1">
      <alignment horizontal="center" vertical="center" wrapText="1"/>
      <protection hidden="1"/>
    </xf>
    <xf numFmtId="164" fontId="10" fillId="0" borderId="2" xfId="0" applyNumberFormat="1" applyFont="1" applyBorder="1" applyAlignment="1" applyProtection="1">
      <alignment horizontal="center" vertical="center" wrapText="1"/>
      <protection hidden="1"/>
    </xf>
    <xf numFmtId="164" fontId="10" fillId="0" borderId="61" xfId="0" applyNumberFormat="1" applyFont="1" applyBorder="1" applyAlignment="1" applyProtection="1">
      <alignment horizontal="center" vertical="center" wrapText="1"/>
      <protection hidden="1"/>
    </xf>
    <xf numFmtId="164" fontId="22" fillId="4" borderId="27" xfId="0" applyNumberFormat="1" applyFont="1" applyFill="1" applyBorder="1" applyAlignment="1" applyProtection="1">
      <alignment horizontal="center" vertical="center"/>
      <protection hidden="1"/>
    </xf>
    <xf numFmtId="164" fontId="22" fillId="4" borderId="20" xfId="0" applyNumberFormat="1" applyFont="1" applyFill="1" applyBorder="1" applyAlignment="1" applyProtection="1">
      <alignment horizontal="center" vertical="center"/>
      <protection hidden="1"/>
    </xf>
    <xf numFmtId="164" fontId="18" fillId="4" borderId="27" xfId="0" applyNumberFormat="1" applyFont="1" applyFill="1" applyBorder="1" applyAlignment="1" applyProtection="1">
      <alignment horizontal="center" vertical="center" wrapText="1"/>
      <protection hidden="1"/>
    </xf>
    <xf numFmtId="164" fontId="18" fillId="4" borderId="20" xfId="0" applyNumberFormat="1" applyFont="1" applyFill="1" applyBorder="1" applyAlignment="1" applyProtection="1">
      <alignment horizontal="center" vertical="center" wrapText="1"/>
      <protection hidden="1"/>
    </xf>
    <xf numFmtId="164" fontId="18" fillId="4" borderId="30" xfId="0" applyNumberFormat="1" applyFont="1" applyFill="1" applyBorder="1" applyAlignment="1" applyProtection="1">
      <alignment horizontal="center" vertical="center" wrapText="1"/>
      <protection hidden="1"/>
    </xf>
    <xf numFmtId="164" fontId="18" fillId="4" borderId="67" xfId="0" applyNumberFormat="1" applyFont="1" applyFill="1" applyBorder="1" applyAlignment="1" applyProtection="1">
      <alignment horizontal="center" vertical="center" wrapText="1"/>
      <protection hidden="1"/>
    </xf>
    <xf numFmtId="164" fontId="5" fillId="2" borderId="0" xfId="0" applyNumberFormat="1" applyFont="1" applyFill="1" applyAlignment="1" applyProtection="1">
      <alignment horizontal="left"/>
      <protection hidden="1"/>
    </xf>
    <xf numFmtId="164" fontId="18" fillId="4" borderId="48" xfId="0" applyNumberFormat="1" applyFont="1" applyFill="1" applyBorder="1" applyAlignment="1" applyProtection="1">
      <alignment horizontal="center" vertical="center" wrapText="1"/>
      <protection hidden="1"/>
    </xf>
    <xf numFmtId="164" fontId="22" fillId="4" borderId="23" xfId="0" applyNumberFormat="1" applyFont="1" applyFill="1" applyBorder="1" applyAlignment="1" applyProtection="1">
      <alignment horizontal="center" vertical="center"/>
      <protection hidden="1"/>
    </xf>
    <xf numFmtId="164" fontId="22" fillId="4" borderId="24" xfId="0" applyNumberFormat="1" applyFont="1" applyFill="1" applyBorder="1" applyAlignment="1" applyProtection="1">
      <alignment horizontal="center" vertical="center"/>
      <protection hidden="1"/>
    </xf>
    <xf numFmtId="164" fontId="22" fillId="4" borderId="13" xfId="0" applyNumberFormat="1" applyFont="1" applyFill="1" applyBorder="1" applyAlignment="1" applyProtection="1">
      <alignment horizontal="center" vertical="center"/>
      <protection hidden="1"/>
    </xf>
    <xf numFmtId="164" fontId="22" fillId="4" borderId="36" xfId="0" applyNumberFormat="1" applyFont="1" applyFill="1" applyBorder="1" applyAlignment="1" applyProtection="1">
      <alignment horizontal="center" vertical="center"/>
      <protection hidden="1"/>
    </xf>
    <xf numFmtId="164" fontId="18" fillId="4" borderId="18" xfId="0" applyNumberFormat="1" applyFont="1" applyFill="1" applyBorder="1" applyAlignment="1" applyProtection="1">
      <alignment horizontal="center" vertical="center"/>
      <protection hidden="1"/>
    </xf>
    <xf numFmtId="164" fontId="18" fillId="4" borderId="11" xfId="0" applyNumberFormat="1" applyFont="1" applyFill="1" applyBorder="1" applyAlignment="1" applyProtection="1">
      <alignment horizontal="center" vertical="center"/>
      <protection hidden="1"/>
    </xf>
    <xf numFmtId="164" fontId="26" fillId="0" borderId="0" xfId="0" applyNumberFormat="1" applyFont="1" applyAlignment="1" applyProtection="1">
      <alignment horizontal="center" vertical="center"/>
      <protection hidden="1"/>
    </xf>
  </cellXfs>
  <cellStyles count="5">
    <cellStyle name="Millares" xfId="1" builtinId="3"/>
    <cellStyle name="Millares 2" xfId="2" xr:uid="{00000000-0005-0000-0000-000001000000}"/>
    <cellStyle name="Millares 2 2" xfId="3" xr:uid="{00000000-0005-0000-0000-000002000000}"/>
    <cellStyle name="Normal" xfId="0" builtinId="0"/>
    <cellStyle name="Normal 2 2" xfId="4" xr:uid="{00000000-0005-0000-0000-000004000000}"/>
  </cellStyles>
  <dxfs count="0"/>
  <tableStyles count="0" defaultTableStyle="TableStyleMedium9" defaultPivotStyle="PivotStyleLight16"/>
  <colors>
    <mruColors>
      <color rgb="FFFF3F3F"/>
      <color rgb="FF001E61"/>
      <color rgb="FFA32037"/>
      <color rgb="FFBFBFBF"/>
      <color rgb="FFD9DADB"/>
      <color rgb="FF8C1713"/>
      <color rgb="FFA79466"/>
      <color rgb="FF9BA9B8"/>
      <color rgb="FF782834"/>
      <color rgb="FF1978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474543</xdr:colOff>
      <xdr:row>6</xdr:row>
      <xdr:rowOff>92874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C740474-681C-487D-AE5F-00FB70FDF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3074" cy="11644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22105</xdr:colOff>
      <xdr:row>7</xdr:row>
      <xdr:rowOff>2387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67EA89C-2606-43CD-B9B6-A93A3F2C0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3074" cy="11644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426918</xdr:colOff>
      <xdr:row>7</xdr:row>
      <xdr:rowOff>2387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0C39849-4706-4777-AEE9-2EE8C800B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3074" cy="116443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522168</xdr:colOff>
      <xdr:row>7</xdr:row>
      <xdr:rowOff>2387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77E1586-6472-4AB5-B072-5BC0046B2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3074" cy="11644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367386</xdr:colOff>
      <xdr:row>5</xdr:row>
      <xdr:rowOff>152406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2760B0-B807-4E48-8C1E-F8F33D0E7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3074" cy="1164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J50"/>
  <sheetViews>
    <sheetView showGridLines="0" tabSelected="1" zoomScaleNormal="100" zoomScaleSheetLayoutView="100" workbookViewId="0">
      <selection activeCell="B11" sqref="B11:B12"/>
    </sheetView>
  </sheetViews>
  <sheetFormatPr defaultColWidth="11.42578125" defaultRowHeight="13.9"/>
  <cols>
    <col min="1" max="1" width="2" style="30" customWidth="1"/>
    <col min="2" max="2" width="25.140625" style="30" bestFit="1" customWidth="1"/>
    <col min="3" max="8" width="10.28515625" style="30" customWidth="1"/>
    <col min="9" max="9" width="8.7109375" style="30" customWidth="1"/>
    <col min="10" max="16384" width="11.42578125" style="30"/>
  </cols>
  <sheetData>
    <row r="8" spans="1:8">
      <c r="A8" s="407" t="s">
        <v>0</v>
      </c>
      <c r="B8" s="407"/>
    </row>
    <row r="9" spans="1:8">
      <c r="A9" s="31" t="s">
        <v>1</v>
      </c>
    </row>
    <row r="10" spans="1:8" ht="14.45" thickBot="1"/>
    <row r="11" spans="1:8" s="96" customFormat="1" ht="14.45" thickBot="1">
      <c r="B11" s="408" t="s">
        <v>2</v>
      </c>
      <c r="C11" s="403" t="s">
        <v>3</v>
      </c>
      <c r="D11" s="404"/>
      <c r="E11" s="403" t="s">
        <v>4</v>
      </c>
      <c r="F11" s="404"/>
      <c r="G11" s="403" t="s">
        <v>5</v>
      </c>
      <c r="H11" s="404"/>
    </row>
    <row r="12" spans="1:8" ht="63.6" thickBot="1">
      <c r="B12" s="409"/>
      <c r="C12" s="113" t="s">
        <v>6</v>
      </c>
      <c r="D12" s="113" t="s">
        <v>7</v>
      </c>
      <c r="E12" s="113" t="s">
        <v>8</v>
      </c>
      <c r="F12" s="113" t="s">
        <v>9</v>
      </c>
      <c r="G12" s="113" t="s">
        <v>10</v>
      </c>
      <c r="H12" s="113" t="s">
        <v>11</v>
      </c>
    </row>
    <row r="13" spans="1:8" ht="14.45" thickBot="1">
      <c r="B13" s="410" t="s">
        <v>12</v>
      </c>
      <c r="C13" s="166">
        <f t="shared" ref="C13:H13" si="0">SUM(C20,C26,C32,C38,C44,C50)</f>
        <v>8250</v>
      </c>
      <c r="D13" s="167">
        <f t="shared" si="0"/>
        <v>9550</v>
      </c>
      <c r="E13" s="166">
        <f t="shared" si="0"/>
        <v>8083</v>
      </c>
      <c r="F13" s="167">
        <f t="shared" si="0"/>
        <v>11773</v>
      </c>
      <c r="G13" s="166">
        <f t="shared" si="0"/>
        <v>11801</v>
      </c>
      <c r="H13" s="167">
        <f t="shared" si="0"/>
        <v>10201</v>
      </c>
    </row>
    <row r="14" spans="1:8" ht="16.149999999999999" thickBot="1">
      <c r="B14" s="411"/>
      <c r="C14" s="405">
        <f>C13+D13</f>
        <v>17800</v>
      </c>
      <c r="D14" s="406"/>
      <c r="E14" s="405">
        <f>E13+F13</f>
        <v>19856</v>
      </c>
      <c r="F14" s="406"/>
      <c r="G14" s="405">
        <f>G13+H13</f>
        <v>22002</v>
      </c>
      <c r="H14" s="406"/>
    </row>
    <row r="15" spans="1:8" ht="14.45" thickBot="1">
      <c r="B15" s="400" t="s">
        <v>13</v>
      </c>
      <c r="C15" s="401"/>
      <c r="D15" s="401"/>
      <c r="E15" s="401"/>
      <c r="F15" s="401"/>
      <c r="G15" s="401"/>
      <c r="H15" s="402"/>
    </row>
    <row r="16" spans="1:8">
      <c r="B16" s="55" t="s">
        <v>14</v>
      </c>
      <c r="C16" s="88">
        <f>'ACADEMIA-CLASES DEPORTIVAS'!C23</f>
        <v>824</v>
      </c>
      <c r="D16" s="88">
        <f>'ACADEMIA-CLASES DEPORTIVAS'!D23</f>
        <v>1210</v>
      </c>
      <c r="E16" s="90">
        <f>'ACADEMIA-CLASES DEPORTIVAS'!E23</f>
        <v>1205</v>
      </c>
      <c r="F16" s="221">
        <f>'ACADEMIA-CLASES DEPORTIVAS'!F23</f>
        <v>1574</v>
      </c>
      <c r="G16" s="342">
        <f>'ACADEMIA-CLASES DEPORTIVAS'!G23</f>
        <v>2524</v>
      </c>
      <c r="H16" s="221">
        <f>'ACADEMIA-CLASES DEPORTIVAS'!H23</f>
        <v>2308</v>
      </c>
    </row>
    <row r="17" spans="2:10">
      <c r="B17" s="56" t="s">
        <v>15</v>
      </c>
      <c r="C17" s="33">
        <f>'EQUIPOS REPRESENTATIVOS'!D24+'EQUIPOS REPRESENTATIVOS'!C24</f>
        <v>245</v>
      </c>
      <c r="D17" s="33">
        <f>'EQUIPOS REPRESENTATIVOS'!E24+'EQUIPOS REPRESENTATIVOS'!F24</f>
        <v>172</v>
      </c>
      <c r="E17" s="59">
        <f>'EQUIPOS REPRESENTATIVOS'!G24+'EQUIPOS REPRESENTATIVOS'!H24</f>
        <v>204</v>
      </c>
      <c r="F17" s="60">
        <f>'EQUIPOS REPRESENTATIVOS'!I24+'EQUIPOS REPRESENTATIVOS'!J24</f>
        <v>211</v>
      </c>
      <c r="G17" s="343">
        <f>'EQUIPOS REPRESENTATIVOS'!K24+'EQUIPOS REPRESENTATIVOS'!L24</f>
        <v>222</v>
      </c>
      <c r="H17" s="222">
        <f>'EQUIPOS REPRESENTATIVOS'!M24+'EQUIPOS REPRESENTATIVOS'!N24</f>
        <v>163</v>
      </c>
    </row>
    <row r="18" spans="2:10">
      <c r="B18" s="56" t="s">
        <v>16</v>
      </c>
      <c r="C18" s="33">
        <f>SUM('TORNEOS INTERNOS'!E36)</f>
        <v>0</v>
      </c>
      <c r="D18" s="33">
        <f>SUM('TORNEOS INTERNOS'!H36)</f>
        <v>282</v>
      </c>
      <c r="E18" s="59">
        <f>SUM('TORNEOS INTERNOS'!K36)</f>
        <v>0</v>
      </c>
      <c r="F18" s="60">
        <f>SUM('TORNEOS INTERNOS'!N36)</f>
        <v>368</v>
      </c>
      <c r="G18" s="343">
        <f>'TORNEOS INTERNOS'!Q36</f>
        <v>983</v>
      </c>
      <c r="H18" s="222">
        <f>SUM('TORNEOS INTERNOS'!T36)</f>
        <v>1015</v>
      </c>
    </row>
    <row r="19" spans="2:10">
      <c r="B19" s="56" t="s">
        <v>17</v>
      </c>
      <c r="C19" s="59">
        <v>1553</v>
      </c>
      <c r="D19" s="33">
        <v>2380</v>
      </c>
      <c r="E19" s="59">
        <v>1575</v>
      </c>
      <c r="F19" s="222">
        <v>2442</v>
      </c>
      <c r="G19" s="343">
        <v>901</v>
      </c>
      <c r="H19" s="222">
        <v>660</v>
      </c>
    </row>
    <row r="20" spans="2:10" s="32" customFormat="1" ht="14.45" thickBot="1">
      <c r="B20" s="91" t="s">
        <v>18</v>
      </c>
      <c r="C20" s="93">
        <f>SUM(C16:C19)</f>
        <v>2622</v>
      </c>
      <c r="D20" s="92">
        <f>SUM(D16:D19)</f>
        <v>4044</v>
      </c>
      <c r="E20" s="92">
        <f t="shared" ref="E20" si="1">SUM(E16:E19)</f>
        <v>2984</v>
      </c>
      <c r="F20" s="97">
        <f>SUM(F16:F19)</f>
        <v>4595</v>
      </c>
      <c r="G20" s="92">
        <f>SUM(G16:G19)</f>
        <v>4630</v>
      </c>
      <c r="H20" s="97">
        <f>SUM(H16:H19)</f>
        <v>4146</v>
      </c>
      <c r="J20" s="30"/>
    </row>
    <row r="21" spans="2:10" ht="14.45" thickBot="1">
      <c r="B21" s="400" t="s">
        <v>19</v>
      </c>
      <c r="C21" s="401"/>
      <c r="D21" s="401"/>
      <c r="E21" s="401"/>
      <c r="F21" s="401"/>
      <c r="G21" s="401"/>
      <c r="H21" s="402"/>
    </row>
    <row r="22" spans="2:10">
      <c r="B22" s="61" t="s">
        <v>14</v>
      </c>
      <c r="C22" s="90">
        <f>SUM('ACADEMIA-CLASES DEPORTIVAS'!C37)</f>
        <v>1057</v>
      </c>
      <c r="D22" s="88">
        <f>SUM('ACADEMIA-CLASES DEPORTIVAS'!D37)</f>
        <v>679</v>
      </c>
      <c r="E22" s="90">
        <f>SUM('ACADEMIA-CLASES DEPORTIVAS'!E37)</f>
        <v>1355</v>
      </c>
      <c r="F22" s="89">
        <f>SUM('ACADEMIA-CLASES DEPORTIVAS'!F37)</f>
        <v>1028</v>
      </c>
      <c r="G22" s="342">
        <f>'ACADEMIA-CLASES DEPORTIVAS'!G37</f>
        <v>1117</v>
      </c>
      <c r="H22" s="221">
        <f>'ACADEMIA-CLASES DEPORTIVAS'!H37</f>
        <v>921</v>
      </c>
    </row>
    <row r="23" spans="2:10">
      <c r="B23" s="56" t="s">
        <v>15</v>
      </c>
      <c r="C23" s="59">
        <f>SUM('EQUIPOS REPRESENTATIVOS'!C42:D42)</f>
        <v>211</v>
      </c>
      <c r="D23" s="33">
        <f>SUM('EQUIPOS REPRESENTATIVOS'!E42:F42)</f>
        <v>150</v>
      </c>
      <c r="E23" s="59">
        <f>SUM('EQUIPOS REPRESENTATIVOS'!G42:H42)</f>
        <v>224</v>
      </c>
      <c r="F23" s="60">
        <f>SUM('EQUIPOS REPRESENTATIVOS'!I42:J42)</f>
        <v>156</v>
      </c>
      <c r="G23" s="343">
        <f>'EQUIPOS REPRESENTATIVOS'!K42+'EQUIPOS REPRESENTATIVOS'!L42</f>
        <v>220</v>
      </c>
      <c r="H23" s="222">
        <f>'EQUIPOS REPRESENTATIVOS'!M42+'EQUIPOS REPRESENTATIVOS'!N42</f>
        <v>161</v>
      </c>
    </row>
    <row r="24" spans="2:10">
      <c r="B24" s="55" t="s">
        <v>16</v>
      </c>
      <c r="C24" s="59">
        <f>SUM('TORNEOS INTERNOS'!E44)</f>
        <v>0</v>
      </c>
      <c r="D24" s="33">
        <f>SUM('TORNEOS INTERNOS'!H44)</f>
        <v>0</v>
      </c>
      <c r="E24" s="59">
        <f>SUM('TORNEOS INTERNOS'!K44)</f>
        <v>70</v>
      </c>
      <c r="F24" s="60">
        <f>SUM('TORNEOS INTERNOS'!N44)</f>
        <v>293</v>
      </c>
      <c r="G24" s="343">
        <f>'TORNEOS INTERNOS'!Q44</f>
        <v>364</v>
      </c>
      <c r="H24" s="222">
        <f>'TORNEOS INTERNOS'!T44</f>
        <v>237</v>
      </c>
    </row>
    <row r="25" spans="2:10">
      <c r="B25" s="56" t="s">
        <v>17</v>
      </c>
      <c r="C25" s="59">
        <v>251</v>
      </c>
      <c r="D25" s="33">
        <v>307</v>
      </c>
      <c r="E25" s="59">
        <v>35</v>
      </c>
      <c r="F25" s="222">
        <v>267</v>
      </c>
      <c r="G25" s="343">
        <v>338</v>
      </c>
      <c r="H25" s="60">
        <v>263</v>
      </c>
    </row>
    <row r="26" spans="2:10" s="32" customFormat="1" ht="14.45" thickBot="1">
      <c r="B26" s="91" t="s">
        <v>18</v>
      </c>
      <c r="C26" s="93">
        <f>SUM(C22:C25)</f>
        <v>1519</v>
      </c>
      <c r="D26" s="92">
        <f t="shared" ref="D26" si="2">SUM(D22:D25)</f>
        <v>1136</v>
      </c>
      <c r="E26" s="92">
        <f>SUM(E22:E25)</f>
        <v>1684</v>
      </c>
      <c r="F26" s="97">
        <f>SUM(F22:F25)</f>
        <v>1744</v>
      </c>
      <c r="G26" s="92">
        <f t="shared" ref="G26" si="3">SUM(G22:G25)</f>
        <v>2039</v>
      </c>
      <c r="H26" s="97">
        <f>SUM(H22:H25)</f>
        <v>1582</v>
      </c>
    </row>
    <row r="27" spans="2:10" ht="14.45" thickBot="1">
      <c r="B27" s="400" t="s">
        <v>20</v>
      </c>
      <c r="C27" s="401"/>
      <c r="D27" s="401"/>
      <c r="E27" s="401"/>
      <c r="F27" s="401"/>
      <c r="G27" s="401"/>
      <c r="H27" s="402"/>
    </row>
    <row r="28" spans="2:10">
      <c r="B28" s="61" t="s">
        <v>14</v>
      </c>
      <c r="C28" s="90">
        <f>SUM('ACADEMIA-CLASES DEPORTIVAS'!C51)</f>
        <v>512</v>
      </c>
      <c r="D28" s="88">
        <f>SUM('ACADEMIA-CLASES DEPORTIVAS'!D51)</f>
        <v>503</v>
      </c>
      <c r="E28" s="90">
        <f>SUM('ACADEMIA-CLASES DEPORTIVAS'!E51)</f>
        <v>458</v>
      </c>
      <c r="F28" s="89">
        <f>SUM('ACADEMIA-CLASES DEPORTIVAS'!F51)</f>
        <v>505</v>
      </c>
      <c r="G28" s="342">
        <f>SUM('ACADEMIA-CLASES DEPORTIVAS'!G51)</f>
        <v>582</v>
      </c>
      <c r="H28" s="221">
        <f>SUM('ACADEMIA-CLASES DEPORTIVAS'!H51)</f>
        <v>507</v>
      </c>
    </row>
    <row r="29" spans="2:10">
      <c r="B29" s="56" t="s">
        <v>15</v>
      </c>
      <c r="C29" s="59">
        <f>SUM('EQUIPOS REPRESENTATIVOS'!C58:D58)</f>
        <v>307</v>
      </c>
      <c r="D29" s="33">
        <f>SUM('EQUIPOS REPRESENTATIVOS'!E58:F58)</f>
        <v>292</v>
      </c>
      <c r="E29" s="59">
        <f>SUM('EQUIPOS REPRESENTATIVOS'!G58:H58)</f>
        <v>244</v>
      </c>
      <c r="F29" s="60">
        <f>SUM('EQUIPOS REPRESENTATIVOS'!I58:J58)</f>
        <v>250</v>
      </c>
      <c r="G29" s="343">
        <f>SUM('EQUIPOS REPRESENTATIVOS'!K58:L58)</f>
        <v>258</v>
      </c>
      <c r="H29" s="222">
        <f>SUM('EQUIPOS REPRESENTATIVOS'!M58:N58)</f>
        <v>240</v>
      </c>
    </row>
    <row r="30" spans="2:10">
      <c r="B30" s="55" t="s">
        <v>16</v>
      </c>
      <c r="C30" s="59">
        <f>SUM('TORNEOS INTERNOS'!E55)</f>
        <v>0</v>
      </c>
      <c r="D30" s="33">
        <f>SUM('TORNEOS INTERNOS'!H55)</f>
        <v>0</v>
      </c>
      <c r="E30" s="59">
        <f>SUM('TORNEOS INTERNOS'!K55)</f>
        <v>56</v>
      </c>
      <c r="F30" s="60">
        <f>SUM('TORNEOS INTERNOS'!N55)</f>
        <v>0</v>
      </c>
      <c r="G30" s="343">
        <f>'TORNEOS INTERNOS'!Q55</f>
        <v>576</v>
      </c>
      <c r="H30" s="222">
        <f>SUM('TORNEOS INTERNOS'!T55)</f>
        <v>510</v>
      </c>
    </row>
    <row r="31" spans="2:10">
      <c r="B31" s="56" t="s">
        <v>17</v>
      </c>
      <c r="C31" s="59">
        <v>494</v>
      </c>
      <c r="D31" s="79">
        <v>766</v>
      </c>
      <c r="E31" s="315">
        <v>0</v>
      </c>
      <c r="F31" s="197">
        <v>881</v>
      </c>
      <c r="G31" s="196">
        <v>759</v>
      </c>
      <c r="H31" s="22">
        <v>580</v>
      </c>
    </row>
    <row r="32" spans="2:10" s="32" customFormat="1" ht="14.45" thickBot="1">
      <c r="B32" s="91" t="s">
        <v>18</v>
      </c>
      <c r="C32" s="95">
        <f t="shared" ref="C32:H32" si="4">SUM(C28:C31)</f>
        <v>1313</v>
      </c>
      <c r="D32" s="94">
        <f t="shared" si="4"/>
        <v>1561</v>
      </c>
      <c r="E32" s="94">
        <f t="shared" si="4"/>
        <v>758</v>
      </c>
      <c r="F32" s="98">
        <f t="shared" si="4"/>
        <v>1636</v>
      </c>
      <c r="G32" s="94">
        <f t="shared" si="4"/>
        <v>2175</v>
      </c>
      <c r="H32" s="98">
        <f t="shared" si="4"/>
        <v>1837</v>
      </c>
    </row>
    <row r="33" spans="2:8" ht="14.45" thickBot="1">
      <c r="B33" s="400" t="s">
        <v>21</v>
      </c>
      <c r="C33" s="401"/>
      <c r="D33" s="401"/>
      <c r="E33" s="401"/>
      <c r="F33" s="401"/>
      <c r="G33" s="401"/>
      <c r="H33" s="402"/>
    </row>
    <row r="34" spans="2:8">
      <c r="B34" s="61" t="s">
        <v>14</v>
      </c>
      <c r="C34" s="90">
        <f>SUM('ACADEMIA-CLASES DEPORTIVAS'!C65)</f>
        <v>872</v>
      </c>
      <c r="D34" s="88">
        <f>SUM('ACADEMIA-CLASES DEPORTIVAS'!D65)</f>
        <v>593</v>
      </c>
      <c r="E34" s="90">
        <f>SUM('ACADEMIA-CLASES DEPORTIVAS'!E65)</f>
        <v>963</v>
      </c>
      <c r="F34" s="89">
        <f>SUM('ACADEMIA-CLASES DEPORTIVAS'!F65)</f>
        <v>739</v>
      </c>
      <c r="G34" s="342">
        <f>'ACADEMIA-CLASES DEPORTIVAS'!G65</f>
        <v>862</v>
      </c>
      <c r="H34" s="221">
        <f>SUM('ACADEMIA-CLASES DEPORTIVAS'!H65)</f>
        <v>591</v>
      </c>
    </row>
    <row r="35" spans="2:8">
      <c r="B35" s="56" t="s">
        <v>15</v>
      </c>
      <c r="C35" s="59">
        <f>SUM('EQUIPOS REPRESENTATIVOS'!C36:D36)</f>
        <v>270</v>
      </c>
      <c r="D35" s="33">
        <f>SUM('EQUIPOS REPRESENTATIVOS'!E36:F36)</f>
        <v>219</v>
      </c>
      <c r="E35" s="59">
        <f>SUM('EQUIPOS REPRESENTATIVOS'!G36:H36)</f>
        <v>189</v>
      </c>
      <c r="F35" s="60">
        <f>SUM('EQUIPOS REPRESENTATIVOS'!I36:J36)</f>
        <v>160</v>
      </c>
      <c r="G35" s="343">
        <f>SUM('EQUIPOS REPRESENTATIVOS'!K36:L36)</f>
        <v>163</v>
      </c>
      <c r="H35" s="222">
        <f>SUM('EQUIPOS REPRESENTATIVOS'!M35:N35)</f>
        <v>185</v>
      </c>
    </row>
    <row r="36" spans="2:8">
      <c r="B36" s="56" t="s">
        <v>16</v>
      </c>
      <c r="C36" s="59">
        <f>SUM('TORNEOS INTERNOS'!E64)</f>
        <v>0</v>
      </c>
      <c r="D36" s="33">
        <f>SUM('TORNEOS INTERNOS'!H64)</f>
        <v>75</v>
      </c>
      <c r="E36" s="59">
        <f>SUM('TORNEOS INTERNOS'!K64)</f>
        <v>132</v>
      </c>
      <c r="F36" s="60">
        <f>SUM('TORNEOS INTERNOS'!N64)</f>
        <v>224</v>
      </c>
      <c r="G36" s="343">
        <f>'TORNEOS INTERNOS'!Q64</f>
        <v>377</v>
      </c>
      <c r="H36" s="222">
        <f>'TORNEOS INTERNOS'!T64</f>
        <v>307</v>
      </c>
    </row>
    <row r="37" spans="2:8">
      <c r="B37" s="56" t="s">
        <v>17</v>
      </c>
      <c r="C37" s="59">
        <v>241</v>
      </c>
      <c r="D37" s="33">
        <v>250</v>
      </c>
      <c r="E37" s="59">
        <v>0</v>
      </c>
      <c r="F37" s="222">
        <v>250</v>
      </c>
      <c r="G37" s="343">
        <v>300</v>
      </c>
      <c r="H37" s="60">
        <v>410</v>
      </c>
    </row>
    <row r="38" spans="2:8" s="32" customFormat="1" ht="14.45" thickBot="1">
      <c r="B38" s="91" t="s">
        <v>18</v>
      </c>
      <c r="C38" s="93">
        <f t="shared" ref="C38:E38" si="5">SUM(C34:C37)</f>
        <v>1383</v>
      </c>
      <c r="D38" s="92">
        <f t="shared" si="5"/>
        <v>1137</v>
      </c>
      <c r="E38" s="92">
        <f t="shared" si="5"/>
        <v>1284</v>
      </c>
      <c r="F38" s="97">
        <f>SUM(F34:F37)</f>
        <v>1373</v>
      </c>
      <c r="G38" s="92">
        <f>SUM(G34:G37)</f>
        <v>1702</v>
      </c>
      <c r="H38" s="97">
        <f>SUM(H34:H37)</f>
        <v>1493</v>
      </c>
    </row>
    <row r="39" spans="2:8" ht="14.45" thickBot="1">
      <c r="B39" s="400" t="s">
        <v>22</v>
      </c>
      <c r="C39" s="401"/>
      <c r="D39" s="401"/>
      <c r="E39" s="401"/>
      <c r="F39" s="401"/>
      <c r="G39" s="401"/>
      <c r="H39" s="402"/>
    </row>
    <row r="40" spans="2:8">
      <c r="B40" s="55" t="s">
        <v>14</v>
      </c>
      <c r="C40" s="90">
        <f>SUM('ACADEMIA-CLASES DEPORTIVAS'!C76)</f>
        <v>336</v>
      </c>
      <c r="D40" s="88">
        <f>SUM('ACADEMIA-CLASES DEPORTIVAS'!D76)</f>
        <v>183</v>
      </c>
      <c r="E40" s="90">
        <f>SUM('ACADEMIA-CLASES DEPORTIVAS'!E76)</f>
        <v>287</v>
      </c>
      <c r="F40" s="89">
        <f>'ACADEMIA-CLASES DEPORTIVAS'!F76</f>
        <v>179</v>
      </c>
      <c r="G40" s="342">
        <f>'ACADEMIA-CLASES DEPORTIVAS'!G76</f>
        <v>344</v>
      </c>
      <c r="H40" s="221">
        <f>SUM('ACADEMIA-CLASES DEPORTIVAS'!H76)</f>
        <v>230</v>
      </c>
    </row>
    <row r="41" spans="2:8">
      <c r="B41" s="56" t="s">
        <v>15</v>
      </c>
      <c r="C41" s="59">
        <f>SUM('EQUIPOS REPRESENTATIVOS'!C66:D66)</f>
        <v>145</v>
      </c>
      <c r="D41" s="33">
        <f>SUM('EQUIPOS REPRESENTATIVOS'!D66:E66)</f>
        <v>108</v>
      </c>
      <c r="E41" s="59">
        <f>SUM('EQUIPOS REPRESENTATIVOS'!G66:H66)</f>
        <v>150</v>
      </c>
      <c r="F41" s="60">
        <f>SUM('EQUIPOS REPRESENTATIVOS'!I66:J66)</f>
        <v>111</v>
      </c>
      <c r="G41" s="343">
        <f>SUM('EQUIPOS REPRESENTATIVOS'!K66:L66)</f>
        <v>104</v>
      </c>
      <c r="H41" s="222">
        <f>SUM('EQUIPOS REPRESENTATIVOS'!M65:N65)</f>
        <v>64</v>
      </c>
    </row>
    <row r="42" spans="2:8">
      <c r="B42" s="62" t="s">
        <v>16</v>
      </c>
      <c r="C42" s="84">
        <f>SUM('TORNEOS INTERNOS'!E74)</f>
        <v>0</v>
      </c>
      <c r="D42" s="34">
        <f>SUM('TORNEOS INTERNOS'!H74)</f>
        <v>17</v>
      </c>
      <c r="E42" s="59">
        <f>SUM('TORNEOS INTERNOS'!K74)</f>
        <v>62</v>
      </c>
      <c r="F42" s="60">
        <f>'TORNEOS INTERNOS'!N74</f>
        <v>0</v>
      </c>
      <c r="G42" s="343">
        <f>'TORNEOS INTERNOS'!Q74</f>
        <v>0</v>
      </c>
      <c r="H42" s="222">
        <f>'TORNEOS INTERNOS'!T74</f>
        <v>0</v>
      </c>
    </row>
    <row r="43" spans="2:8">
      <c r="B43" s="56" t="s">
        <v>17</v>
      </c>
      <c r="C43" s="59">
        <v>270</v>
      </c>
      <c r="D43" s="79">
        <v>556</v>
      </c>
      <c r="E43" s="315">
        <v>260</v>
      </c>
      <c r="F43" s="197">
        <v>865</v>
      </c>
      <c r="G43" s="196">
        <v>298</v>
      </c>
      <c r="H43" s="22">
        <v>146</v>
      </c>
    </row>
    <row r="44" spans="2:8" s="32" customFormat="1" ht="14.45" thickBot="1">
      <c r="B44" s="91" t="s">
        <v>18</v>
      </c>
      <c r="C44" s="95">
        <f t="shared" ref="C44" si="6">SUM(C40:C43)</f>
        <v>751</v>
      </c>
      <c r="D44" s="94">
        <f>SUM(D40:D43)</f>
        <v>864</v>
      </c>
      <c r="E44" s="94">
        <f t="shared" ref="E44:F44" si="7">SUM(E40:E43)</f>
        <v>759</v>
      </c>
      <c r="F44" s="98">
        <f t="shared" si="7"/>
        <v>1155</v>
      </c>
      <c r="G44" s="94">
        <f t="shared" ref="G44:H44" si="8">SUM(G40:G43)</f>
        <v>746</v>
      </c>
      <c r="H44" s="98">
        <f t="shared" si="8"/>
        <v>440</v>
      </c>
    </row>
    <row r="45" spans="2:8" ht="14.45" thickBot="1">
      <c r="B45" s="400" t="s">
        <v>23</v>
      </c>
      <c r="C45" s="401"/>
      <c r="D45" s="401"/>
      <c r="E45" s="401"/>
      <c r="F45" s="401"/>
      <c r="G45" s="401"/>
      <c r="H45" s="402"/>
    </row>
    <row r="46" spans="2:8">
      <c r="B46" s="82" t="s">
        <v>14</v>
      </c>
      <c r="C46" s="83">
        <f>SUM('ACADEMIA-CLASES DEPORTIVAS'!C87)</f>
        <v>326</v>
      </c>
      <c r="D46" s="57">
        <f>SUM('ACADEMIA-CLASES DEPORTIVAS'!D87)</f>
        <v>355</v>
      </c>
      <c r="E46" s="83">
        <f>SUM('ACADEMIA-CLASES DEPORTIVAS'!E87)</f>
        <v>302</v>
      </c>
      <c r="F46" s="58">
        <f>'ACADEMIA-CLASES DEPORTIVAS'!F87</f>
        <v>332</v>
      </c>
      <c r="G46" s="344">
        <f>'ACADEMIA-CLASES DEPORTIVAS'!G87</f>
        <v>356</v>
      </c>
      <c r="H46" s="368">
        <f>SUM('ACADEMIA-CLASES DEPORTIVAS'!H87)</f>
        <v>361</v>
      </c>
    </row>
    <row r="47" spans="2:8">
      <c r="B47" s="56" t="s">
        <v>15</v>
      </c>
      <c r="C47" s="59">
        <f>SUM('EQUIPOS REPRESENTATIVOS'!C74:D74)</f>
        <v>94</v>
      </c>
      <c r="D47" s="33">
        <f>SUM('EQUIPOS REPRESENTATIVOS'!D74:E74)</f>
        <v>63</v>
      </c>
      <c r="E47" s="59">
        <f>SUM('EQUIPOS REPRESENTATIVOS'!G74:H74)</f>
        <v>81</v>
      </c>
      <c r="F47" s="60">
        <f>SUM('EQUIPOS REPRESENTATIVOS'!I74:J74)</f>
        <v>50</v>
      </c>
      <c r="G47" s="343">
        <f>SUM('EQUIPOS REPRESENTATIVOS'!K74:L74)</f>
        <v>28</v>
      </c>
      <c r="H47" s="222">
        <f>SUM('EQUIPOS REPRESENTATIVOS'!M73:N73)</f>
        <v>26</v>
      </c>
    </row>
    <row r="48" spans="2:8">
      <c r="B48" s="61" t="s">
        <v>16</v>
      </c>
      <c r="C48" s="84">
        <f>SUM('TORNEOS INTERNOS'!E82)</f>
        <v>0</v>
      </c>
      <c r="D48" s="34">
        <f>SUM('TORNEOS INTERNOS'!H82)</f>
        <v>12</v>
      </c>
      <c r="E48" s="59">
        <f>SUM('TORNEOS INTERNOS'!K82)</f>
        <v>0</v>
      </c>
      <c r="F48" s="60">
        <f>SUM('TORNEOS INTERNOS'!N82)</f>
        <v>0</v>
      </c>
      <c r="G48" s="343">
        <f>'TORNEOS INTERNOS'!Q82</f>
        <v>0</v>
      </c>
      <c r="H48" s="222">
        <f>'TORNEOS INTERNOS'!T82</f>
        <v>0</v>
      </c>
    </row>
    <row r="49" spans="2:8">
      <c r="B49" s="56" t="s">
        <v>17</v>
      </c>
      <c r="C49" s="59">
        <v>242</v>
      </c>
      <c r="D49" s="79">
        <v>378</v>
      </c>
      <c r="E49" s="398">
        <v>231</v>
      </c>
      <c r="F49" s="197">
        <v>888</v>
      </c>
      <c r="G49" s="399">
        <v>125</v>
      </c>
      <c r="H49" s="22">
        <v>316</v>
      </c>
    </row>
    <row r="50" spans="2:8" s="32" customFormat="1" ht="14.45" thickBot="1">
      <c r="B50" s="65" t="s">
        <v>18</v>
      </c>
      <c r="C50" s="66">
        <f t="shared" ref="C50" si="9">SUM(C46:C49)</f>
        <v>662</v>
      </c>
      <c r="D50" s="63">
        <f>SUM(D46:D49)</f>
        <v>808</v>
      </c>
      <c r="E50" s="63">
        <f t="shared" ref="E50" si="10">SUM(E46:E49)</f>
        <v>614</v>
      </c>
      <c r="F50" s="64">
        <f>SUM(F46:F49)</f>
        <v>1270</v>
      </c>
      <c r="G50" s="63">
        <f t="shared" ref="G50" si="11">SUM(G46:G49)</f>
        <v>509</v>
      </c>
      <c r="H50" s="64">
        <f>SUM(H46:H49)</f>
        <v>703</v>
      </c>
    </row>
  </sheetData>
  <sheetProtection algorithmName="SHA-512" hashValue="RLj/KDxqbR4qSbflQ97ggvscIJRZMfNa11qXiVtxiQ52J40I9doX1JW5RIKxQ6Y8WTn+9IXCdHZLcGqfhZu0rg==" saltValue="/kRDI8lag9ucZfzCj5znYg==" spinCount="100000" sheet="1" objects="1" scenarios="1"/>
  <mergeCells count="15">
    <mergeCell ref="A8:B8"/>
    <mergeCell ref="B11:B12"/>
    <mergeCell ref="B13:B14"/>
    <mergeCell ref="C11:D11"/>
    <mergeCell ref="C14:D14"/>
    <mergeCell ref="B45:H45"/>
    <mergeCell ref="B21:H21"/>
    <mergeCell ref="G11:H11"/>
    <mergeCell ref="G14:H14"/>
    <mergeCell ref="B15:H15"/>
    <mergeCell ref="B27:H27"/>
    <mergeCell ref="B33:H33"/>
    <mergeCell ref="E11:F11"/>
    <mergeCell ref="E14:F14"/>
    <mergeCell ref="B39:H39"/>
  </mergeCells>
  <phoneticPr fontId="0" type="noConversion"/>
  <printOptions horizontalCentered="1"/>
  <pageMargins left="0.27559055118110237" right="0.23622047244094491" top="0.59055118110236227" bottom="0.98425196850393704" header="0" footer="0"/>
  <pageSetup orientation="portrait" horizontalDpi="360" verticalDpi="360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8:P87"/>
  <sheetViews>
    <sheetView showGridLines="0" zoomScale="90" zoomScaleNormal="90" zoomScaleSheetLayoutView="100" workbookViewId="0">
      <selection activeCell="B11" sqref="B11:B12"/>
    </sheetView>
  </sheetViews>
  <sheetFormatPr defaultColWidth="11.42578125" defaultRowHeight="13.15"/>
  <cols>
    <col min="1" max="1" width="2.140625" style="46" customWidth="1"/>
    <col min="2" max="2" width="25" style="46" customWidth="1"/>
    <col min="3" max="8" width="13.140625" style="46" customWidth="1"/>
    <col min="9" max="9" width="3.42578125" style="46" customWidth="1"/>
    <col min="10" max="10" width="6.42578125" style="46" customWidth="1"/>
    <col min="11" max="16384" width="11.42578125" style="46"/>
  </cols>
  <sheetData>
    <row r="8" spans="1:8" ht="17.25" customHeight="1">
      <c r="A8" s="407" t="s">
        <v>24</v>
      </c>
      <c r="B8" s="407"/>
    </row>
    <row r="9" spans="1:8" ht="17.25" customHeight="1">
      <c r="A9" s="31" t="s">
        <v>25</v>
      </c>
      <c r="B9" s="31"/>
    </row>
    <row r="10" spans="1:8" ht="6.75" customHeight="1" thickBot="1"/>
    <row r="11" spans="1:8" ht="13.9" thickBot="1">
      <c r="B11" s="416" t="s">
        <v>26</v>
      </c>
      <c r="C11" s="418" t="s">
        <v>3</v>
      </c>
      <c r="D11" s="419"/>
      <c r="E11" s="418" t="s">
        <v>4</v>
      </c>
      <c r="F11" s="419"/>
      <c r="G11" s="418" t="s">
        <v>5</v>
      </c>
      <c r="H11" s="419"/>
    </row>
    <row r="12" spans="1:8" ht="13.9" thickBot="1">
      <c r="B12" s="417"/>
      <c r="C12" s="114" t="s">
        <v>6</v>
      </c>
      <c r="D12" s="114" t="s">
        <v>27</v>
      </c>
      <c r="E12" s="114" t="s">
        <v>8</v>
      </c>
      <c r="F12" s="114" t="s">
        <v>9</v>
      </c>
      <c r="G12" s="114" t="s">
        <v>10</v>
      </c>
      <c r="H12" s="114" t="s">
        <v>11</v>
      </c>
    </row>
    <row r="13" spans="1:8" ht="26.25" customHeight="1" thickBot="1">
      <c r="B13" s="370" t="s">
        <v>12</v>
      </c>
      <c r="C13" s="168">
        <f t="shared" ref="C13:D13" si="0">SUM(C23,C37,C51,C65,C76,C87)</f>
        <v>3927</v>
      </c>
      <c r="D13" s="168">
        <f t="shared" si="0"/>
        <v>3523</v>
      </c>
      <c r="E13" s="168">
        <f t="shared" ref="E13:H13" si="1">SUM(E23,E37,E51,E65,E76,E87)</f>
        <v>4570</v>
      </c>
      <c r="F13" s="168">
        <f t="shared" si="1"/>
        <v>4357</v>
      </c>
      <c r="G13" s="168">
        <f t="shared" si="1"/>
        <v>5785</v>
      </c>
      <c r="H13" s="168">
        <f t="shared" si="1"/>
        <v>4918</v>
      </c>
    </row>
    <row r="14" spans="1:8" ht="13.9" thickBot="1">
      <c r="B14" s="400" t="s">
        <v>13</v>
      </c>
      <c r="C14" s="401"/>
      <c r="D14" s="401"/>
      <c r="E14" s="401"/>
      <c r="F14" s="401"/>
      <c r="G14" s="401"/>
      <c r="H14" s="402"/>
    </row>
    <row r="15" spans="1:8">
      <c r="A15" s="80"/>
      <c r="B15" s="53" t="s">
        <v>28</v>
      </c>
      <c r="C15" s="169">
        <v>76</v>
      </c>
      <c r="D15" s="6">
        <v>63</v>
      </c>
      <c r="E15" s="7">
        <v>64</v>
      </c>
      <c r="F15" s="200">
        <v>62</v>
      </c>
      <c r="G15" s="213">
        <v>124</v>
      </c>
      <c r="H15" s="7">
        <v>102</v>
      </c>
    </row>
    <row r="16" spans="1:8">
      <c r="A16" s="80"/>
      <c r="B16" s="35" t="s">
        <v>29</v>
      </c>
      <c r="C16" s="172">
        <v>125</v>
      </c>
      <c r="D16" s="315">
        <v>221</v>
      </c>
      <c r="E16" s="22">
        <v>217</v>
      </c>
      <c r="F16" s="201">
        <v>243</v>
      </c>
      <c r="G16" s="196">
        <v>338</v>
      </c>
      <c r="H16" s="22">
        <v>245</v>
      </c>
    </row>
    <row r="17" spans="1:16">
      <c r="A17" s="80"/>
      <c r="B17" s="35" t="s">
        <v>30</v>
      </c>
      <c r="C17" s="172">
        <v>122</v>
      </c>
      <c r="D17" s="315">
        <v>121</v>
      </c>
      <c r="E17" s="22">
        <v>127</v>
      </c>
      <c r="F17" s="201">
        <v>126</v>
      </c>
      <c r="G17" s="196">
        <v>164</v>
      </c>
      <c r="H17" s="22">
        <v>132</v>
      </c>
    </row>
    <row r="18" spans="1:16">
      <c r="A18" s="80"/>
      <c r="B18" s="35" t="s">
        <v>31</v>
      </c>
      <c r="C18" s="172">
        <v>98</v>
      </c>
      <c r="D18" s="315">
        <v>120</v>
      </c>
      <c r="E18" s="22">
        <v>0</v>
      </c>
      <c r="F18" s="201">
        <v>31</v>
      </c>
      <c r="G18" s="196">
        <v>90</v>
      </c>
      <c r="H18" s="22">
        <v>82</v>
      </c>
    </row>
    <row r="19" spans="1:16">
      <c r="A19" s="80"/>
      <c r="B19" s="35" t="s">
        <v>32</v>
      </c>
      <c r="C19" s="172">
        <v>288</v>
      </c>
      <c r="D19" s="315">
        <v>532</v>
      </c>
      <c r="E19" s="22">
        <v>642</v>
      </c>
      <c r="F19" s="201">
        <v>852</v>
      </c>
      <c r="G19" s="196">
        <v>1423</v>
      </c>
      <c r="H19" s="22">
        <v>1455</v>
      </c>
    </row>
    <row r="20" spans="1:16">
      <c r="A20" s="80"/>
      <c r="B20" s="35" t="s">
        <v>33</v>
      </c>
      <c r="C20" s="172">
        <v>57</v>
      </c>
      <c r="D20" s="315">
        <v>60</v>
      </c>
      <c r="E20" s="22">
        <v>65</v>
      </c>
      <c r="F20" s="201">
        <v>64</v>
      </c>
      <c r="G20" s="196">
        <v>53</v>
      </c>
      <c r="H20" s="22">
        <v>92</v>
      </c>
    </row>
    <row r="21" spans="1:16">
      <c r="A21" s="80"/>
      <c r="B21" s="37" t="s">
        <v>34</v>
      </c>
      <c r="C21" s="170">
        <v>41</v>
      </c>
      <c r="D21" s="10">
        <v>62</v>
      </c>
      <c r="E21" s="11">
        <v>62</v>
      </c>
      <c r="F21" s="202">
        <v>77</v>
      </c>
      <c r="G21" s="198">
        <v>137</v>
      </c>
      <c r="H21" s="11">
        <v>85</v>
      </c>
    </row>
    <row r="22" spans="1:16" ht="13.9" thickBot="1">
      <c r="A22" s="80"/>
      <c r="B22" s="37" t="s">
        <v>35</v>
      </c>
      <c r="C22" s="170">
        <v>17</v>
      </c>
      <c r="D22" s="52">
        <v>31</v>
      </c>
      <c r="E22" s="11">
        <v>28</v>
      </c>
      <c r="F22" s="202">
        <v>119</v>
      </c>
      <c r="G22" s="198">
        <v>195</v>
      </c>
      <c r="H22" s="11">
        <v>115</v>
      </c>
    </row>
    <row r="23" spans="1:16" s="13" customFormat="1" ht="13.9" thickBot="1">
      <c r="A23" s="39"/>
      <c r="B23" s="12" t="s">
        <v>18</v>
      </c>
      <c r="C23" s="106">
        <f t="shared" ref="C23:F23" si="2">SUM(C15:C22)</f>
        <v>824</v>
      </c>
      <c r="D23" s="373">
        <f t="shared" si="2"/>
        <v>1210</v>
      </c>
      <c r="E23" s="36">
        <f t="shared" si="2"/>
        <v>1205</v>
      </c>
      <c r="F23" s="374">
        <f t="shared" si="2"/>
        <v>1574</v>
      </c>
      <c r="G23" s="99">
        <f t="shared" ref="G23:H23" si="3">SUM(G15:G22)</f>
        <v>2524</v>
      </c>
      <c r="H23" s="36">
        <f t="shared" si="3"/>
        <v>2308</v>
      </c>
      <c r="M23" s="46"/>
      <c r="N23" s="46"/>
      <c r="O23" s="46"/>
      <c r="P23" s="46"/>
    </row>
    <row r="24" spans="1:16" ht="13.9" thickBot="1">
      <c r="A24" s="80"/>
      <c r="B24" s="400" t="s">
        <v>19</v>
      </c>
      <c r="C24" s="401"/>
      <c r="D24" s="401"/>
      <c r="E24" s="401"/>
      <c r="F24" s="401"/>
      <c r="G24" s="401"/>
      <c r="H24" s="402"/>
      <c r="J24" s="13"/>
      <c r="K24" s="13"/>
      <c r="L24" s="13"/>
    </row>
    <row r="25" spans="1:16">
      <c r="A25" s="80"/>
      <c r="B25" s="53" t="s">
        <v>36</v>
      </c>
      <c r="C25" s="169">
        <v>183</v>
      </c>
      <c r="D25" s="6">
        <v>119</v>
      </c>
      <c r="E25" s="7">
        <v>170</v>
      </c>
      <c r="F25" s="200">
        <v>109</v>
      </c>
      <c r="G25" s="213">
        <v>144</v>
      </c>
      <c r="H25" s="214">
        <v>91</v>
      </c>
      <c r="J25" s="13"/>
      <c r="K25" s="13"/>
      <c r="L25" s="13"/>
    </row>
    <row r="26" spans="1:16">
      <c r="A26" s="80"/>
      <c r="B26" s="35" t="s">
        <v>37</v>
      </c>
      <c r="C26" s="172">
        <v>70</v>
      </c>
      <c r="D26" s="315">
        <v>39</v>
      </c>
      <c r="E26" s="22">
        <v>75</v>
      </c>
      <c r="F26" s="201">
        <v>39</v>
      </c>
      <c r="G26" s="196">
        <v>66</v>
      </c>
      <c r="H26" s="197">
        <v>36</v>
      </c>
      <c r="J26" s="13"/>
      <c r="K26" s="13"/>
      <c r="L26" s="13"/>
    </row>
    <row r="27" spans="1:16">
      <c r="A27" s="80"/>
      <c r="B27" s="35" t="s">
        <v>38</v>
      </c>
      <c r="C27" s="172">
        <v>100</v>
      </c>
      <c r="D27" s="315">
        <v>48</v>
      </c>
      <c r="E27" s="22">
        <v>46</v>
      </c>
      <c r="F27" s="201">
        <v>34</v>
      </c>
      <c r="G27" s="196">
        <v>85</v>
      </c>
      <c r="H27" s="197">
        <v>78</v>
      </c>
      <c r="J27" s="13"/>
      <c r="K27" s="13"/>
      <c r="L27" s="13"/>
    </row>
    <row r="28" spans="1:16">
      <c r="A28" s="80"/>
      <c r="B28" s="35" t="s">
        <v>39</v>
      </c>
      <c r="C28" s="172">
        <v>98</v>
      </c>
      <c r="D28" s="315">
        <v>98</v>
      </c>
      <c r="E28" s="22">
        <v>99</v>
      </c>
      <c r="F28" s="201">
        <v>90</v>
      </c>
      <c r="G28" s="196">
        <v>104</v>
      </c>
      <c r="H28" s="197">
        <v>77</v>
      </c>
      <c r="J28" s="13"/>
      <c r="K28" s="13"/>
      <c r="L28" s="13"/>
    </row>
    <row r="29" spans="1:16">
      <c r="A29" s="80"/>
      <c r="B29" s="37" t="s">
        <v>40</v>
      </c>
      <c r="C29" s="172">
        <v>134</v>
      </c>
      <c r="D29" s="315">
        <v>73</v>
      </c>
      <c r="E29" s="22">
        <v>143</v>
      </c>
      <c r="F29" s="201">
        <v>89</v>
      </c>
      <c r="G29" s="196">
        <v>125</v>
      </c>
      <c r="H29" s="197">
        <v>94</v>
      </c>
      <c r="J29" s="13"/>
      <c r="K29" s="13"/>
      <c r="L29" s="13"/>
    </row>
    <row r="30" spans="1:16">
      <c r="A30" s="80"/>
      <c r="B30" s="35" t="s">
        <v>41</v>
      </c>
      <c r="C30" s="172">
        <v>169</v>
      </c>
      <c r="D30" s="315">
        <v>110</v>
      </c>
      <c r="E30" s="22">
        <v>152</v>
      </c>
      <c r="F30" s="201">
        <v>107</v>
      </c>
      <c r="G30" s="196">
        <v>113</v>
      </c>
      <c r="H30" s="197">
        <v>104</v>
      </c>
      <c r="J30" s="13"/>
      <c r="K30" s="13"/>
      <c r="L30" s="13"/>
    </row>
    <row r="31" spans="1:16">
      <c r="A31" s="80"/>
      <c r="B31" s="35" t="s">
        <v>42</v>
      </c>
      <c r="C31" s="172">
        <v>125</v>
      </c>
      <c r="D31" s="315">
        <v>84</v>
      </c>
      <c r="E31" s="22">
        <v>151</v>
      </c>
      <c r="F31" s="201">
        <v>87</v>
      </c>
      <c r="G31" s="196">
        <v>153</v>
      </c>
      <c r="H31" s="197">
        <v>80</v>
      </c>
      <c r="J31" s="13"/>
      <c r="K31" s="13"/>
      <c r="L31" s="13"/>
    </row>
    <row r="32" spans="1:16">
      <c r="A32" s="80"/>
      <c r="B32" s="35" t="s">
        <v>43</v>
      </c>
      <c r="C32" s="172">
        <v>46</v>
      </c>
      <c r="D32" s="315">
        <v>31</v>
      </c>
      <c r="E32" s="22">
        <v>40</v>
      </c>
      <c r="F32" s="201">
        <v>37</v>
      </c>
      <c r="G32" s="196">
        <v>51</v>
      </c>
      <c r="H32" s="197">
        <v>20</v>
      </c>
      <c r="J32" s="13"/>
      <c r="K32" s="13"/>
      <c r="L32" s="13"/>
    </row>
    <row r="33" spans="1:12">
      <c r="A33" s="80"/>
      <c r="B33" s="35" t="s">
        <v>44</v>
      </c>
      <c r="C33" s="172">
        <v>29</v>
      </c>
      <c r="D33" s="158"/>
      <c r="E33" s="159"/>
      <c r="F33" s="158"/>
      <c r="G33" s="158"/>
      <c r="H33" s="159"/>
      <c r="J33" s="13"/>
      <c r="K33" s="13"/>
      <c r="L33" s="13"/>
    </row>
    <row r="34" spans="1:12">
      <c r="A34" s="80"/>
      <c r="B34" s="35" t="s">
        <v>45</v>
      </c>
      <c r="C34" s="172">
        <v>51</v>
      </c>
      <c r="D34" s="315">
        <v>38</v>
      </c>
      <c r="E34" s="22">
        <v>46</v>
      </c>
      <c r="F34" s="201">
        <v>31</v>
      </c>
      <c r="G34" s="196">
        <v>64</v>
      </c>
      <c r="H34" s="197">
        <v>49</v>
      </c>
      <c r="J34" s="13"/>
      <c r="K34" s="13"/>
      <c r="L34" s="13"/>
    </row>
    <row r="35" spans="1:12">
      <c r="A35" s="80"/>
      <c r="B35" s="35" t="s">
        <v>30</v>
      </c>
      <c r="C35" s="172">
        <v>52</v>
      </c>
      <c r="D35" s="315">
        <v>39</v>
      </c>
      <c r="E35" s="22">
        <v>54</v>
      </c>
      <c r="F35" s="201">
        <v>33</v>
      </c>
      <c r="G35" s="196">
        <v>43</v>
      </c>
      <c r="H35" s="197">
        <v>29</v>
      </c>
      <c r="J35" s="13"/>
      <c r="K35" s="13"/>
      <c r="L35" s="13"/>
    </row>
    <row r="36" spans="1:12" ht="13.9" thickBot="1">
      <c r="A36" s="80"/>
      <c r="B36" s="53" t="s">
        <v>46</v>
      </c>
      <c r="C36" s="173"/>
      <c r="D36" s="171"/>
      <c r="E36" s="157">
        <v>379</v>
      </c>
      <c r="F36" s="203">
        <v>372</v>
      </c>
      <c r="G36" s="340">
        <v>169</v>
      </c>
      <c r="H36" s="352">
        <v>263</v>
      </c>
      <c r="J36" s="13"/>
      <c r="K36" s="13"/>
      <c r="L36" s="13"/>
    </row>
    <row r="37" spans="1:12" ht="13.9" thickBot="1">
      <c r="A37" s="80"/>
      <c r="B37" s="12" t="s">
        <v>18</v>
      </c>
      <c r="C37" s="374">
        <f t="shared" ref="C37:H37" si="4">SUM(C25:C36)</f>
        <v>1057</v>
      </c>
      <c r="D37" s="373">
        <f t="shared" si="4"/>
        <v>679</v>
      </c>
      <c r="E37" s="36">
        <f t="shared" si="4"/>
        <v>1355</v>
      </c>
      <c r="F37" s="374">
        <f t="shared" si="4"/>
        <v>1028</v>
      </c>
      <c r="G37" s="99">
        <f t="shared" si="4"/>
        <v>1117</v>
      </c>
      <c r="H37" s="36">
        <f t="shared" si="4"/>
        <v>921</v>
      </c>
      <c r="J37" s="13"/>
      <c r="K37" s="13"/>
      <c r="L37" s="13"/>
    </row>
    <row r="38" spans="1:12" ht="13.9" thickBot="1">
      <c r="A38" s="80"/>
      <c r="B38" s="400" t="s">
        <v>20</v>
      </c>
      <c r="C38" s="413"/>
      <c r="D38" s="413"/>
      <c r="E38" s="413"/>
      <c r="F38" s="413"/>
      <c r="G38" s="413"/>
      <c r="H38" s="420"/>
    </row>
    <row r="39" spans="1:12">
      <c r="A39" s="80"/>
      <c r="B39" s="53" t="s">
        <v>36</v>
      </c>
      <c r="C39" s="40">
        <v>78</v>
      </c>
      <c r="D39" s="6">
        <v>40</v>
      </c>
      <c r="E39" s="81">
        <v>36</v>
      </c>
      <c r="F39" s="204">
        <v>68</v>
      </c>
      <c r="G39" s="213">
        <v>44</v>
      </c>
      <c r="H39" s="7">
        <v>38</v>
      </c>
      <c r="I39" s="397"/>
      <c r="J39" s="397"/>
    </row>
    <row r="40" spans="1:12">
      <c r="A40" s="80"/>
      <c r="B40" s="35" t="s">
        <v>38</v>
      </c>
      <c r="C40" s="41">
        <v>23</v>
      </c>
      <c r="D40" s="315">
        <v>22</v>
      </c>
      <c r="E40" s="79">
        <v>29</v>
      </c>
      <c r="F40" s="205">
        <v>20</v>
      </c>
      <c r="G40" s="196">
        <v>52</v>
      </c>
      <c r="H40" s="22">
        <v>28</v>
      </c>
      <c r="I40" s="397"/>
      <c r="J40" s="397"/>
    </row>
    <row r="41" spans="1:12">
      <c r="A41" s="80"/>
      <c r="B41" s="35" t="s">
        <v>47</v>
      </c>
      <c r="C41" s="41">
        <v>76</v>
      </c>
      <c r="D41" s="315">
        <v>48</v>
      </c>
      <c r="E41" s="79">
        <v>52</v>
      </c>
      <c r="F41" s="205">
        <v>74</v>
      </c>
      <c r="G41" s="196">
        <v>77</v>
      </c>
      <c r="H41" s="22">
        <v>92</v>
      </c>
      <c r="I41" s="397"/>
      <c r="J41" s="397"/>
    </row>
    <row r="42" spans="1:12">
      <c r="A42" s="80"/>
      <c r="B42" s="53" t="s">
        <v>46</v>
      </c>
      <c r="C42" s="41">
        <v>47</v>
      </c>
      <c r="D42" s="315">
        <v>31</v>
      </c>
      <c r="E42" s="79">
        <v>60</v>
      </c>
      <c r="F42" s="205">
        <v>43</v>
      </c>
      <c r="G42" s="196">
        <v>36</v>
      </c>
      <c r="H42" s="22">
        <v>20</v>
      </c>
      <c r="I42" s="397"/>
      <c r="J42" s="397"/>
    </row>
    <row r="43" spans="1:12">
      <c r="A43" s="80"/>
      <c r="B43" s="35" t="s">
        <v>48</v>
      </c>
      <c r="C43" s="41">
        <v>28</v>
      </c>
      <c r="D43" s="315">
        <v>26</v>
      </c>
      <c r="E43" s="79">
        <v>26</v>
      </c>
      <c r="F43" s="205">
        <v>20</v>
      </c>
      <c r="G43" s="196">
        <v>50</v>
      </c>
      <c r="H43" s="22">
        <v>30</v>
      </c>
      <c r="I43" s="397"/>
      <c r="J43" s="397"/>
    </row>
    <row r="44" spans="1:12">
      <c r="A44" s="80"/>
      <c r="B44" s="35" t="s">
        <v>30</v>
      </c>
      <c r="C44" s="41">
        <v>28</v>
      </c>
      <c r="D44" s="315">
        <v>73</v>
      </c>
      <c r="E44" s="79">
        <v>50</v>
      </c>
      <c r="F44" s="205">
        <v>45</v>
      </c>
      <c r="G44" s="196">
        <v>82</v>
      </c>
      <c r="H44" s="22">
        <v>65</v>
      </c>
      <c r="I44" s="397"/>
      <c r="J44" s="397"/>
    </row>
    <row r="45" spans="1:12">
      <c r="A45" s="80"/>
      <c r="B45" s="35" t="s">
        <v>49</v>
      </c>
      <c r="C45" s="41">
        <v>22</v>
      </c>
      <c r="D45" s="315">
        <v>41</v>
      </c>
      <c r="E45" s="159"/>
      <c r="F45" s="158"/>
      <c r="G45" s="158"/>
      <c r="H45" s="159"/>
      <c r="I45" s="397"/>
      <c r="J45" s="397"/>
    </row>
    <row r="46" spans="1:12">
      <c r="A46" s="80"/>
      <c r="B46" s="35" t="s">
        <v>42</v>
      </c>
      <c r="C46" s="41">
        <v>29</v>
      </c>
      <c r="D46" s="315">
        <v>14</v>
      </c>
      <c r="E46" s="79">
        <v>27</v>
      </c>
      <c r="F46" s="205">
        <v>30</v>
      </c>
      <c r="G46" s="196">
        <v>65</v>
      </c>
      <c r="H46" s="22">
        <v>48</v>
      </c>
      <c r="I46" s="397"/>
      <c r="J46" s="397"/>
    </row>
    <row r="47" spans="1:12">
      <c r="A47" s="80"/>
      <c r="B47" s="37" t="s">
        <v>45</v>
      </c>
      <c r="C47" s="41">
        <v>44</v>
      </c>
      <c r="D47" s="315">
        <v>48</v>
      </c>
      <c r="E47" s="79">
        <v>49</v>
      </c>
      <c r="F47" s="205">
        <v>39</v>
      </c>
      <c r="G47" s="196">
        <v>42</v>
      </c>
      <c r="H47" s="22">
        <v>34</v>
      </c>
      <c r="I47" s="397"/>
      <c r="J47" s="397"/>
    </row>
    <row r="48" spans="1:12">
      <c r="A48" s="80"/>
      <c r="B48" s="37" t="s">
        <v>43</v>
      </c>
      <c r="C48" s="41">
        <v>80</v>
      </c>
      <c r="D48" s="315">
        <v>107</v>
      </c>
      <c r="E48" s="79">
        <v>72</v>
      </c>
      <c r="F48" s="205">
        <v>93</v>
      </c>
      <c r="G48" s="196">
        <v>84</v>
      </c>
      <c r="H48" s="22">
        <v>102</v>
      </c>
      <c r="I48" s="397"/>
      <c r="J48" s="397"/>
    </row>
    <row r="49" spans="1:12">
      <c r="A49" s="80"/>
      <c r="B49" s="37" t="s">
        <v>28</v>
      </c>
      <c r="C49" s="117"/>
      <c r="D49" s="127"/>
      <c r="E49" s="79">
        <v>49</v>
      </c>
      <c r="F49" s="205">
        <v>42</v>
      </c>
      <c r="G49" s="196">
        <v>50</v>
      </c>
      <c r="H49" s="22">
        <v>50</v>
      </c>
      <c r="I49" s="397"/>
      <c r="J49" s="397"/>
    </row>
    <row r="50" spans="1:12" ht="13.9" thickBot="1">
      <c r="A50" s="80"/>
      <c r="B50" s="37" t="s">
        <v>33</v>
      </c>
      <c r="C50" s="103">
        <v>57</v>
      </c>
      <c r="D50" s="52">
        <v>53</v>
      </c>
      <c r="E50" s="38">
        <v>8</v>
      </c>
      <c r="F50" s="206">
        <v>31</v>
      </c>
      <c r="G50" s="341">
        <v>0</v>
      </c>
      <c r="H50" s="23">
        <v>0</v>
      </c>
      <c r="I50" s="397"/>
      <c r="J50" s="397"/>
      <c r="K50" s="397"/>
      <c r="L50" s="397"/>
    </row>
    <row r="51" spans="1:12" s="13" customFormat="1" ht="13.9" thickBot="1">
      <c r="A51" s="39"/>
      <c r="B51" s="12" t="s">
        <v>18</v>
      </c>
      <c r="C51" s="371">
        <f>SUM(C39:C50)</f>
        <v>512</v>
      </c>
      <c r="D51" s="373">
        <f t="shared" ref="D51" si="5">SUM(D39:D50)</f>
        <v>503</v>
      </c>
      <c r="E51" s="36">
        <f>SUM(E39:E50)</f>
        <v>458</v>
      </c>
      <c r="F51" s="371">
        <f>SUM(F39:F50)</f>
        <v>505</v>
      </c>
      <c r="G51" s="99">
        <f>SUM(G39:G50)</f>
        <v>582</v>
      </c>
      <c r="H51" s="174">
        <f>SUM(H39:H50)</f>
        <v>507</v>
      </c>
      <c r="I51" s="397"/>
      <c r="J51" s="397"/>
      <c r="K51" s="397"/>
      <c r="L51" s="397"/>
    </row>
    <row r="52" spans="1:12" ht="13.9" thickBot="1">
      <c r="A52" s="80"/>
      <c r="B52" s="400" t="s">
        <v>21</v>
      </c>
      <c r="C52" s="413"/>
      <c r="D52" s="413"/>
      <c r="E52" s="413"/>
      <c r="F52" s="401"/>
      <c r="G52" s="401"/>
      <c r="H52" s="402"/>
    </row>
    <row r="53" spans="1:12">
      <c r="A53" s="80"/>
      <c r="B53" s="53" t="s">
        <v>46</v>
      </c>
      <c r="C53" s="40">
        <v>193</v>
      </c>
      <c r="D53" s="6">
        <v>118</v>
      </c>
      <c r="E53" s="7">
        <v>193</v>
      </c>
      <c r="F53" s="207">
        <v>230</v>
      </c>
      <c r="G53" s="213">
        <v>56</v>
      </c>
      <c r="H53" s="353">
        <v>60</v>
      </c>
    </row>
    <row r="54" spans="1:12">
      <c r="A54" s="80"/>
      <c r="B54" s="35" t="s">
        <v>36</v>
      </c>
      <c r="C54" s="41">
        <v>120</v>
      </c>
      <c r="D54" s="315">
        <v>39</v>
      </c>
      <c r="E54" s="22">
        <v>115</v>
      </c>
      <c r="F54" s="208">
        <v>61</v>
      </c>
      <c r="G54" s="196">
        <v>158</v>
      </c>
      <c r="H54" s="197">
        <v>80</v>
      </c>
    </row>
    <row r="55" spans="1:12">
      <c r="A55" s="80"/>
      <c r="B55" s="35" t="s">
        <v>30</v>
      </c>
      <c r="C55" s="41">
        <v>30</v>
      </c>
      <c r="D55" s="315">
        <v>43</v>
      </c>
      <c r="E55" s="22">
        <v>41</v>
      </c>
      <c r="F55" s="208">
        <v>33</v>
      </c>
      <c r="G55" s="196">
        <v>37</v>
      </c>
      <c r="H55" s="197">
        <v>37</v>
      </c>
    </row>
    <row r="56" spans="1:12">
      <c r="A56" s="80"/>
      <c r="B56" s="35" t="s">
        <v>50</v>
      </c>
      <c r="C56" s="41">
        <v>30</v>
      </c>
      <c r="D56" s="315">
        <v>44</v>
      </c>
      <c r="E56" s="22">
        <v>57</v>
      </c>
      <c r="F56" s="208">
        <v>54</v>
      </c>
      <c r="G56" s="196">
        <v>69</v>
      </c>
      <c r="H56" s="197">
        <v>40</v>
      </c>
    </row>
    <row r="57" spans="1:12">
      <c r="A57" s="80"/>
      <c r="B57" s="35" t="s">
        <v>43</v>
      </c>
      <c r="C57" s="41">
        <v>30</v>
      </c>
      <c r="D57" s="315">
        <v>47</v>
      </c>
      <c r="E57" s="22">
        <v>40</v>
      </c>
      <c r="F57" s="208">
        <v>34</v>
      </c>
      <c r="G57" s="196">
        <v>65</v>
      </c>
      <c r="H57" s="197">
        <v>37</v>
      </c>
    </row>
    <row r="58" spans="1:12">
      <c r="A58" s="80"/>
      <c r="B58" s="35" t="s">
        <v>37</v>
      </c>
      <c r="C58" s="41">
        <v>60</v>
      </c>
      <c r="D58" s="315">
        <v>47</v>
      </c>
      <c r="E58" s="22">
        <v>0</v>
      </c>
      <c r="F58" s="208">
        <v>0</v>
      </c>
      <c r="G58" s="196">
        <v>113</v>
      </c>
      <c r="H58" s="197">
        <v>50</v>
      </c>
    </row>
    <row r="59" spans="1:12">
      <c r="A59" s="80"/>
      <c r="B59" s="35" t="s">
        <v>38</v>
      </c>
      <c r="C59" s="41">
        <v>60</v>
      </c>
      <c r="D59" s="315">
        <v>51</v>
      </c>
      <c r="E59" s="22">
        <v>82</v>
      </c>
      <c r="F59" s="208">
        <v>52</v>
      </c>
      <c r="G59" s="196">
        <v>63</v>
      </c>
      <c r="H59" s="197">
        <v>56</v>
      </c>
    </row>
    <row r="60" spans="1:12">
      <c r="A60" s="80"/>
      <c r="B60" s="35" t="s">
        <v>39</v>
      </c>
      <c r="C60" s="41">
        <v>150</v>
      </c>
      <c r="D60" s="315">
        <v>97</v>
      </c>
      <c r="E60" s="22">
        <v>161</v>
      </c>
      <c r="F60" s="208">
        <v>121</v>
      </c>
      <c r="G60" s="196">
        <v>130</v>
      </c>
      <c r="H60" s="197">
        <v>123</v>
      </c>
    </row>
    <row r="61" spans="1:12">
      <c r="A61" s="80"/>
      <c r="B61" s="35" t="s">
        <v>47</v>
      </c>
      <c r="C61" s="41">
        <v>0</v>
      </c>
      <c r="D61" s="315">
        <v>0</v>
      </c>
      <c r="E61" s="22">
        <v>0</v>
      </c>
      <c r="F61" s="208">
        <v>0</v>
      </c>
      <c r="G61" s="196">
        <v>0</v>
      </c>
      <c r="H61" s="197">
        <v>0</v>
      </c>
    </row>
    <row r="62" spans="1:12">
      <c r="A62" s="80"/>
      <c r="B62" s="35" t="s">
        <v>42</v>
      </c>
      <c r="C62" s="41">
        <v>19</v>
      </c>
      <c r="D62" s="315">
        <v>19</v>
      </c>
      <c r="E62" s="22">
        <v>43</v>
      </c>
      <c r="F62" s="208">
        <v>32</v>
      </c>
      <c r="G62" s="196">
        <v>0</v>
      </c>
      <c r="H62" s="197">
        <v>0</v>
      </c>
    </row>
    <row r="63" spans="1:12">
      <c r="A63" s="80"/>
      <c r="B63" s="37" t="s">
        <v>41</v>
      </c>
      <c r="C63" s="41">
        <v>120</v>
      </c>
      <c r="D63" s="315">
        <v>46</v>
      </c>
      <c r="E63" s="22">
        <v>150</v>
      </c>
      <c r="F63" s="208">
        <v>73</v>
      </c>
      <c r="G63" s="196">
        <v>117</v>
      </c>
      <c r="H63" s="197">
        <v>68</v>
      </c>
    </row>
    <row r="64" spans="1:12" ht="13.9" thickBot="1">
      <c r="A64" s="80"/>
      <c r="B64" s="35" t="s">
        <v>40</v>
      </c>
      <c r="C64" s="103">
        <v>60</v>
      </c>
      <c r="D64" s="52">
        <v>42</v>
      </c>
      <c r="E64" s="23">
        <v>81</v>
      </c>
      <c r="F64" s="208">
        <v>49</v>
      </c>
      <c r="G64" s="341">
        <v>54</v>
      </c>
      <c r="H64" s="197">
        <v>40</v>
      </c>
    </row>
    <row r="65" spans="1:8" ht="13.9" thickBot="1">
      <c r="A65" s="80"/>
      <c r="B65" s="12" t="s">
        <v>18</v>
      </c>
      <c r="C65" s="371">
        <f t="shared" ref="C65:F65" si="6">SUM(C53:C64)</f>
        <v>872</v>
      </c>
      <c r="D65" s="373">
        <f t="shared" si="6"/>
        <v>593</v>
      </c>
      <c r="E65" s="36">
        <f t="shared" si="6"/>
        <v>963</v>
      </c>
      <c r="F65" s="375">
        <f t="shared" si="6"/>
        <v>739</v>
      </c>
      <c r="G65" s="99">
        <f>SUM(G53:G64)</f>
        <v>862</v>
      </c>
      <c r="H65" s="36">
        <f t="shared" ref="H65" si="7">SUM(H53:H64)</f>
        <v>591</v>
      </c>
    </row>
    <row r="66" spans="1:8" ht="13.9" thickBot="1">
      <c r="A66" s="80"/>
      <c r="B66" s="400" t="s">
        <v>22</v>
      </c>
      <c r="C66" s="413"/>
      <c r="D66" s="413"/>
      <c r="E66" s="413"/>
      <c r="F66" s="413"/>
      <c r="G66" s="413"/>
      <c r="H66" s="420"/>
    </row>
    <row r="67" spans="1:8">
      <c r="A67" s="80"/>
      <c r="B67" s="321" t="s">
        <v>51</v>
      </c>
      <c r="C67" s="40">
        <v>265</v>
      </c>
      <c r="D67" s="6">
        <v>155</v>
      </c>
      <c r="E67" s="7">
        <v>250</v>
      </c>
      <c r="F67" s="208">
        <v>151</v>
      </c>
      <c r="G67" s="196">
        <v>0</v>
      </c>
      <c r="H67" s="214">
        <v>0</v>
      </c>
    </row>
    <row r="68" spans="1:8">
      <c r="A68" s="80"/>
      <c r="B68" s="322" t="s">
        <v>52</v>
      </c>
      <c r="C68" s="41">
        <v>71</v>
      </c>
      <c r="D68" s="315">
        <v>28</v>
      </c>
      <c r="E68" s="22">
        <v>37</v>
      </c>
      <c r="F68" s="208">
        <v>28</v>
      </c>
      <c r="G68" s="196">
        <v>82</v>
      </c>
      <c r="H68" s="197">
        <v>39</v>
      </c>
    </row>
    <row r="69" spans="1:8">
      <c r="A69" s="80"/>
      <c r="B69" s="323" t="s">
        <v>30</v>
      </c>
      <c r="C69" s="117"/>
      <c r="D69" s="127"/>
      <c r="E69" s="120"/>
      <c r="F69" s="136"/>
      <c r="G69" s="196">
        <v>30</v>
      </c>
      <c r="H69" s="197">
        <v>14</v>
      </c>
    </row>
    <row r="70" spans="1:8">
      <c r="A70" s="80"/>
      <c r="B70" s="323" t="s">
        <v>46</v>
      </c>
      <c r="C70" s="117"/>
      <c r="D70" s="127"/>
      <c r="E70" s="120"/>
      <c r="F70" s="136"/>
      <c r="G70" s="196">
        <v>30</v>
      </c>
      <c r="H70" s="197">
        <v>32</v>
      </c>
    </row>
    <row r="71" spans="1:8">
      <c r="A71" s="80"/>
      <c r="B71" s="323" t="s">
        <v>53</v>
      </c>
      <c r="C71" s="117"/>
      <c r="D71" s="127"/>
      <c r="E71" s="120"/>
      <c r="F71" s="136"/>
      <c r="G71" s="196">
        <v>46</v>
      </c>
      <c r="H71" s="197">
        <v>35</v>
      </c>
    </row>
    <row r="72" spans="1:8">
      <c r="A72" s="80"/>
      <c r="B72" s="323" t="s">
        <v>37</v>
      </c>
      <c r="C72" s="117"/>
      <c r="D72" s="127"/>
      <c r="E72" s="120"/>
      <c r="F72" s="136"/>
      <c r="G72" s="196">
        <v>36</v>
      </c>
      <c r="H72" s="197">
        <v>19</v>
      </c>
    </row>
    <row r="73" spans="1:8">
      <c r="A73" s="80"/>
      <c r="B73" s="323" t="s">
        <v>38</v>
      </c>
      <c r="C73" s="117"/>
      <c r="D73" s="127"/>
      <c r="E73" s="120"/>
      <c r="F73" s="136"/>
      <c r="G73" s="196">
        <v>30</v>
      </c>
      <c r="H73" s="197">
        <v>27</v>
      </c>
    </row>
    <row r="74" spans="1:8">
      <c r="A74" s="80"/>
      <c r="B74" s="323" t="s">
        <v>54</v>
      </c>
      <c r="C74" s="117"/>
      <c r="D74" s="127"/>
      <c r="E74" s="120"/>
      <c r="F74" s="136"/>
      <c r="G74" s="196">
        <v>48</v>
      </c>
      <c r="H74" s="197">
        <v>37</v>
      </c>
    </row>
    <row r="75" spans="1:8" ht="13.9" thickBot="1">
      <c r="A75" s="80"/>
      <c r="B75" s="324" t="s">
        <v>40</v>
      </c>
      <c r="C75" s="319"/>
      <c r="D75" s="320"/>
      <c r="E75" s="326"/>
      <c r="F75" s="136"/>
      <c r="G75" s="196">
        <v>42</v>
      </c>
      <c r="H75" s="197">
        <v>27</v>
      </c>
    </row>
    <row r="76" spans="1:8" ht="13.9" thickBot="1">
      <c r="A76" s="80"/>
      <c r="B76" s="325" t="s">
        <v>18</v>
      </c>
      <c r="C76" s="372">
        <f t="shared" ref="C76:E76" si="8">SUM(C67:C68)</f>
        <v>336</v>
      </c>
      <c r="D76" s="99">
        <f t="shared" si="8"/>
        <v>183</v>
      </c>
      <c r="E76" s="373">
        <f t="shared" si="8"/>
        <v>287</v>
      </c>
      <c r="F76" s="106">
        <f>SUM(F67:F68)</f>
        <v>179</v>
      </c>
      <c r="G76" s="99">
        <f>SUM(G67:G75)</f>
        <v>344</v>
      </c>
      <c r="H76" s="36">
        <f>SUM(H67:H75)</f>
        <v>230</v>
      </c>
    </row>
    <row r="77" spans="1:8" ht="13.9" thickBot="1">
      <c r="A77" s="80"/>
      <c r="B77" s="412" t="s">
        <v>23</v>
      </c>
      <c r="C77" s="413"/>
      <c r="D77" s="413"/>
      <c r="E77" s="413"/>
      <c r="F77" s="414"/>
      <c r="G77" s="414"/>
      <c r="H77" s="415"/>
    </row>
    <row r="78" spans="1:8">
      <c r="A78" s="80"/>
      <c r="B78" s="229" t="s">
        <v>38</v>
      </c>
      <c r="C78" s="315">
        <v>27</v>
      </c>
      <c r="D78" s="315">
        <v>47</v>
      </c>
      <c r="E78" s="315">
        <v>32</v>
      </c>
      <c r="F78" s="196">
        <v>33</v>
      </c>
      <c r="G78" s="196">
        <v>37</v>
      </c>
      <c r="H78" s="196">
        <v>37</v>
      </c>
    </row>
    <row r="79" spans="1:8">
      <c r="A79" s="80"/>
      <c r="B79" s="229" t="s">
        <v>44</v>
      </c>
      <c r="C79" s="315">
        <v>136</v>
      </c>
      <c r="D79" s="315">
        <v>134</v>
      </c>
      <c r="E79" s="315">
        <v>105</v>
      </c>
      <c r="F79" s="196">
        <v>105</v>
      </c>
      <c r="G79" s="196">
        <v>140</v>
      </c>
      <c r="H79" s="196">
        <v>138</v>
      </c>
    </row>
    <row r="80" spans="1:8">
      <c r="A80" s="80"/>
      <c r="B80" s="229" t="s">
        <v>52</v>
      </c>
      <c r="C80" s="315">
        <v>65</v>
      </c>
      <c r="D80" s="315">
        <v>67</v>
      </c>
      <c r="E80" s="315">
        <v>58</v>
      </c>
      <c r="F80" s="196">
        <v>58</v>
      </c>
      <c r="G80" s="196">
        <v>68</v>
      </c>
      <c r="H80" s="196">
        <v>71</v>
      </c>
    </row>
    <row r="81" spans="1:11">
      <c r="A81" s="80"/>
      <c r="B81" s="229" t="s">
        <v>30</v>
      </c>
      <c r="C81" s="315">
        <v>21</v>
      </c>
      <c r="D81" s="315">
        <v>21</v>
      </c>
      <c r="E81" s="315">
        <v>21</v>
      </c>
      <c r="F81" s="196">
        <v>20</v>
      </c>
      <c r="G81" s="196">
        <v>21</v>
      </c>
      <c r="H81" s="196">
        <v>21</v>
      </c>
      <c r="I81" s="13"/>
      <c r="J81" s="13"/>
      <c r="K81" s="13"/>
    </row>
    <row r="82" spans="1:11">
      <c r="A82" s="80"/>
      <c r="B82" s="229" t="s">
        <v>55</v>
      </c>
      <c r="C82" s="315">
        <v>24</v>
      </c>
      <c r="D82" s="315">
        <v>38</v>
      </c>
      <c r="E82" s="315">
        <v>29</v>
      </c>
      <c r="F82" s="196">
        <v>55</v>
      </c>
      <c r="G82" s="196">
        <v>0</v>
      </c>
      <c r="H82" s="196">
        <v>0</v>
      </c>
    </row>
    <row r="83" spans="1:11">
      <c r="A83" s="80"/>
      <c r="B83" s="229" t="s">
        <v>51</v>
      </c>
      <c r="C83" s="315">
        <v>40</v>
      </c>
      <c r="D83" s="315">
        <v>25</v>
      </c>
      <c r="E83" s="315">
        <v>28</v>
      </c>
      <c r="F83" s="196">
        <v>30</v>
      </c>
      <c r="G83" s="196">
        <v>0</v>
      </c>
      <c r="H83" s="196">
        <v>0</v>
      </c>
    </row>
    <row r="84" spans="1:11">
      <c r="A84" s="80"/>
      <c r="B84" s="229" t="s">
        <v>40</v>
      </c>
      <c r="C84" s="315">
        <v>13</v>
      </c>
      <c r="D84" s="315">
        <v>23</v>
      </c>
      <c r="E84" s="315">
        <v>29</v>
      </c>
      <c r="F84" s="196">
        <v>31</v>
      </c>
      <c r="G84" s="196">
        <v>37</v>
      </c>
      <c r="H84" s="196">
        <v>36</v>
      </c>
    </row>
    <row r="85" spans="1:11">
      <c r="A85" s="80"/>
      <c r="B85" s="229" t="s">
        <v>54</v>
      </c>
      <c r="C85" s="127"/>
      <c r="D85" s="127"/>
      <c r="E85" s="127"/>
      <c r="F85" s="127"/>
      <c r="G85" s="196">
        <v>34</v>
      </c>
      <c r="H85" s="196">
        <v>33</v>
      </c>
    </row>
    <row r="86" spans="1:11" ht="13.9" thickBot="1">
      <c r="A86" s="80"/>
      <c r="B86" s="328" t="s">
        <v>56</v>
      </c>
      <c r="C86" s="107"/>
      <c r="D86" s="107"/>
      <c r="E86" s="107"/>
      <c r="F86" s="107"/>
      <c r="G86" s="198">
        <v>19</v>
      </c>
      <c r="H86" s="198">
        <v>25</v>
      </c>
    </row>
    <row r="87" spans="1:11" ht="13.9" thickBot="1">
      <c r="B87" s="12" t="s">
        <v>18</v>
      </c>
      <c r="C87" s="374">
        <f t="shared" ref="C87:F87" si="9">SUM(C78:C86)</f>
        <v>326</v>
      </c>
      <c r="D87" s="99">
        <f t="shared" si="9"/>
        <v>355</v>
      </c>
      <c r="E87" s="36">
        <f t="shared" si="9"/>
        <v>302</v>
      </c>
      <c r="F87" s="375">
        <f t="shared" si="9"/>
        <v>332</v>
      </c>
      <c r="G87" s="373">
        <f>SUM(G78:G86)</f>
        <v>356</v>
      </c>
      <c r="H87" s="36">
        <f t="shared" ref="H87" si="10">SUM(H78:H86)</f>
        <v>361</v>
      </c>
    </row>
  </sheetData>
  <sheetProtection algorithmName="SHA-512" hashValue="wIecMpEgHuQJaGpMLMfD6sGMjDVWWof5G4nKKffKR3PWF4iVI4lAXNRr5IsgX1XxWmz6pehKYCYWN0qJxIP/wQ==" saltValue="kH3wewrqY72XmvEcVvJtHQ==" spinCount="100000" sheet="1" objects="1" scenarios="1"/>
  <mergeCells count="11">
    <mergeCell ref="B77:H77"/>
    <mergeCell ref="A8:B8"/>
    <mergeCell ref="B11:B12"/>
    <mergeCell ref="C11:D11"/>
    <mergeCell ref="E11:F11"/>
    <mergeCell ref="B66:H66"/>
    <mergeCell ref="G11:H11"/>
    <mergeCell ref="B14:H14"/>
    <mergeCell ref="B24:H24"/>
    <mergeCell ref="B38:H38"/>
    <mergeCell ref="B52:H52"/>
  </mergeCells>
  <phoneticPr fontId="0" type="noConversion"/>
  <printOptions horizontalCentered="1"/>
  <pageMargins left="0.31496062992125984" right="0.27559055118110237" top="0.35433070866141736" bottom="0.35433070866141736" header="0" footer="0"/>
  <pageSetup scale="60" fitToHeight="2" orientation="portrait" horizontalDpi="360" verticalDpi="36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8:W74"/>
  <sheetViews>
    <sheetView showGridLines="0" zoomScale="80" zoomScaleNormal="80" zoomScaleSheetLayoutView="90" workbookViewId="0">
      <pane xSplit="2" ySplit="12" topLeftCell="C13" activePane="bottomRight" state="frozen"/>
      <selection pane="bottomRight" activeCell="B11" sqref="B11:B12"/>
      <selection pane="bottomLeft" activeCell="A13" sqref="A13"/>
      <selection pane="topRight" activeCell="C1" sqref="C1"/>
    </sheetView>
  </sheetViews>
  <sheetFormatPr defaultColWidth="11.42578125" defaultRowHeight="13.15"/>
  <cols>
    <col min="1" max="1" width="2" style="46" customWidth="1"/>
    <col min="2" max="2" width="25.42578125" style="46" customWidth="1"/>
    <col min="3" max="14" width="10.28515625" style="46" customWidth="1"/>
    <col min="15" max="15" width="3.28515625" style="46" customWidth="1"/>
    <col min="16" max="16" width="1.7109375" style="46" customWidth="1"/>
    <col min="17" max="16384" width="11.42578125" style="46"/>
  </cols>
  <sheetData>
    <row r="8" spans="2:16" ht="17.25" customHeight="1">
      <c r="B8" s="369" t="s">
        <v>24</v>
      </c>
    </row>
    <row r="9" spans="2:16" ht="17.25" customHeight="1">
      <c r="B9" s="4" t="s">
        <v>57</v>
      </c>
    </row>
    <row r="10" spans="2:16" ht="13.9" thickBot="1"/>
    <row r="11" spans="2:16" ht="13.5" customHeight="1" thickBot="1">
      <c r="B11" s="442" t="s">
        <v>58</v>
      </c>
      <c r="C11" s="418" t="s">
        <v>3</v>
      </c>
      <c r="D11" s="439"/>
      <c r="E11" s="439"/>
      <c r="F11" s="439"/>
      <c r="G11" s="418" t="s">
        <v>4</v>
      </c>
      <c r="H11" s="439"/>
      <c r="I11" s="439"/>
      <c r="J11" s="419"/>
      <c r="K11" s="418" t="s">
        <v>5</v>
      </c>
      <c r="L11" s="439"/>
      <c r="M11" s="439"/>
      <c r="N11" s="419"/>
      <c r="O11" s="1"/>
    </row>
    <row r="12" spans="2:16" ht="27.75" customHeight="1" thickBot="1">
      <c r="B12" s="443"/>
      <c r="C12" s="427" t="s">
        <v>6</v>
      </c>
      <c r="D12" s="428"/>
      <c r="E12" s="425" t="s">
        <v>27</v>
      </c>
      <c r="F12" s="426"/>
      <c r="G12" s="425" t="s">
        <v>8</v>
      </c>
      <c r="H12" s="428"/>
      <c r="I12" s="427" t="s">
        <v>9</v>
      </c>
      <c r="J12" s="428"/>
      <c r="K12" s="425" t="s">
        <v>10</v>
      </c>
      <c r="L12" s="426"/>
      <c r="M12" s="427" t="s">
        <v>11</v>
      </c>
      <c r="N12" s="428"/>
      <c r="O12" s="444"/>
      <c r="P12" s="444"/>
    </row>
    <row r="13" spans="2:16" ht="23.25" customHeight="1" thickBot="1">
      <c r="B13" s="178" t="s">
        <v>59</v>
      </c>
      <c r="C13" s="429">
        <f>SUM(C25,C43,C59,C66,C74,C36)</f>
        <v>1272</v>
      </c>
      <c r="D13" s="430"/>
      <c r="E13" s="431">
        <f>SUM(E25,E43,E59,E66,E74,E36)</f>
        <v>1004</v>
      </c>
      <c r="F13" s="432"/>
      <c r="G13" s="429">
        <f>SUM(G25,G43,G59,G66,G74,G36)</f>
        <v>1092</v>
      </c>
      <c r="H13" s="430"/>
      <c r="I13" s="431">
        <f>SUM(I25,I43,I59,I66,I74,I36)</f>
        <v>938</v>
      </c>
      <c r="J13" s="432"/>
      <c r="K13" s="429">
        <f>SUM(K25,K43,K59,K66,K74,K36)</f>
        <v>995</v>
      </c>
      <c r="L13" s="430"/>
      <c r="M13" s="431">
        <f>SUM(M25,M43,M59,M66,M74,M36)</f>
        <v>839</v>
      </c>
      <c r="N13" s="432"/>
      <c r="O13" s="2"/>
    </row>
    <row r="14" spans="2:16" ht="13.9" thickBot="1">
      <c r="B14" s="433" t="s">
        <v>60</v>
      </c>
      <c r="C14" s="434"/>
      <c r="D14" s="434"/>
      <c r="E14" s="434"/>
      <c r="F14" s="434"/>
      <c r="G14" s="434"/>
      <c r="H14" s="434"/>
      <c r="I14" s="434"/>
      <c r="J14" s="434"/>
      <c r="K14" s="434"/>
      <c r="L14" s="434"/>
      <c r="M14" s="434"/>
      <c r="N14" s="435"/>
      <c r="O14" s="3"/>
    </row>
    <row r="15" spans="2:16" ht="46.5" customHeight="1" thickBot="1">
      <c r="B15" s="100"/>
      <c r="C15" s="175" t="s">
        <v>61</v>
      </c>
      <c r="D15" s="176" t="s">
        <v>62</v>
      </c>
      <c r="E15" s="176" t="s">
        <v>61</v>
      </c>
      <c r="F15" s="177" t="s">
        <v>62</v>
      </c>
      <c r="G15" s="175" t="s">
        <v>61</v>
      </c>
      <c r="H15" s="176" t="s">
        <v>62</v>
      </c>
      <c r="I15" s="176" t="s">
        <v>61</v>
      </c>
      <c r="J15" s="177" t="s">
        <v>62</v>
      </c>
      <c r="K15" s="175" t="s">
        <v>63</v>
      </c>
      <c r="L15" s="176" t="s">
        <v>64</v>
      </c>
      <c r="M15" s="176" t="s">
        <v>65</v>
      </c>
      <c r="N15" s="177" t="s">
        <v>64</v>
      </c>
      <c r="O15" s="5"/>
    </row>
    <row r="16" spans="2:16">
      <c r="B16" s="44" t="s">
        <v>37</v>
      </c>
      <c r="C16" s="41">
        <v>6</v>
      </c>
      <c r="D16" s="315">
        <v>12</v>
      </c>
      <c r="E16" s="315">
        <v>3</v>
      </c>
      <c r="F16" s="22">
        <v>9</v>
      </c>
      <c r="G16" s="117"/>
      <c r="H16" s="127"/>
      <c r="I16" s="127"/>
      <c r="J16" s="120"/>
      <c r="K16" s="205">
        <v>4</v>
      </c>
      <c r="L16" s="196">
        <v>1</v>
      </c>
      <c r="M16" s="315">
        <v>7</v>
      </c>
      <c r="N16" s="22">
        <v>3</v>
      </c>
      <c r="O16" s="8"/>
    </row>
    <row r="17" spans="2:16">
      <c r="B17" s="44" t="s">
        <v>66</v>
      </c>
      <c r="C17" s="117"/>
      <c r="D17" s="127"/>
      <c r="E17" s="127"/>
      <c r="F17" s="120"/>
      <c r="G17" s="117"/>
      <c r="H17" s="127"/>
      <c r="I17" s="127"/>
      <c r="J17" s="120"/>
      <c r="K17" s="117"/>
      <c r="L17" s="127"/>
      <c r="M17" s="315">
        <v>1</v>
      </c>
      <c r="N17" s="22">
        <v>1</v>
      </c>
      <c r="O17" s="8"/>
    </row>
    <row r="18" spans="2:16">
      <c r="B18" s="9" t="s">
        <v>38</v>
      </c>
      <c r="C18" s="41">
        <v>29</v>
      </c>
      <c r="D18" s="315">
        <v>16</v>
      </c>
      <c r="E18" s="315">
        <v>18</v>
      </c>
      <c r="F18" s="22">
        <v>13</v>
      </c>
      <c r="G18" s="41">
        <v>26</v>
      </c>
      <c r="H18" s="315">
        <v>18</v>
      </c>
      <c r="I18" s="196">
        <v>22</v>
      </c>
      <c r="J18" s="197">
        <v>16</v>
      </c>
      <c r="K18" s="205">
        <v>22</v>
      </c>
      <c r="L18" s="196">
        <v>19</v>
      </c>
      <c r="M18" s="315">
        <v>15</v>
      </c>
      <c r="N18" s="22">
        <v>13</v>
      </c>
      <c r="O18" s="8"/>
    </row>
    <row r="19" spans="2:16">
      <c r="B19" s="9" t="s">
        <v>67</v>
      </c>
      <c r="C19" s="41">
        <v>28</v>
      </c>
      <c r="D19" s="315">
        <v>13</v>
      </c>
      <c r="E19" s="315">
        <v>18</v>
      </c>
      <c r="F19" s="22">
        <v>12</v>
      </c>
      <c r="G19" s="41">
        <v>16</v>
      </c>
      <c r="H19" s="315"/>
      <c r="I19" s="196">
        <v>26</v>
      </c>
      <c r="J19" s="197">
        <v>0</v>
      </c>
      <c r="K19" s="205">
        <v>25</v>
      </c>
      <c r="L19" s="196">
        <v>20</v>
      </c>
      <c r="M19" s="315">
        <v>20</v>
      </c>
      <c r="N19" s="22">
        <v>18</v>
      </c>
      <c r="O19" s="8"/>
    </row>
    <row r="20" spans="2:16">
      <c r="B20" s="9" t="s">
        <v>52</v>
      </c>
      <c r="C20" s="41">
        <v>44</v>
      </c>
      <c r="D20" s="315">
        <v>15</v>
      </c>
      <c r="E20" s="315">
        <v>27</v>
      </c>
      <c r="F20" s="22">
        <v>16</v>
      </c>
      <c r="G20" s="41">
        <v>55</v>
      </c>
      <c r="H20" s="315">
        <v>23</v>
      </c>
      <c r="I20" s="196">
        <v>46</v>
      </c>
      <c r="J20" s="197">
        <v>23</v>
      </c>
      <c r="K20" s="205">
        <v>68</v>
      </c>
      <c r="L20" s="196"/>
      <c r="M20" s="315">
        <v>23</v>
      </c>
      <c r="N20" s="22">
        <v>18</v>
      </c>
      <c r="O20" s="8"/>
    </row>
    <row r="21" spans="2:16">
      <c r="B21" s="9" t="s">
        <v>42</v>
      </c>
      <c r="C21" s="41">
        <v>8</v>
      </c>
      <c r="D21" s="315">
        <v>4</v>
      </c>
      <c r="E21" s="127"/>
      <c r="F21" s="120"/>
      <c r="G21" s="117"/>
      <c r="H21" s="127"/>
      <c r="I21" s="127"/>
      <c r="J21" s="120"/>
      <c r="K21" s="117"/>
      <c r="L21" s="127"/>
      <c r="M21" s="315">
        <v>3</v>
      </c>
      <c r="N21" s="22">
        <v>1</v>
      </c>
      <c r="O21" s="8"/>
    </row>
    <row r="22" spans="2:16">
      <c r="B22" s="15" t="s">
        <v>68</v>
      </c>
      <c r="C22" s="41">
        <v>0</v>
      </c>
      <c r="D22" s="315">
        <v>21</v>
      </c>
      <c r="E22" s="315">
        <v>0</v>
      </c>
      <c r="F22" s="22">
        <v>21</v>
      </c>
      <c r="G22" s="41">
        <v>0</v>
      </c>
      <c r="H22" s="315">
        <v>34</v>
      </c>
      <c r="I22" s="196">
        <v>0</v>
      </c>
      <c r="J22" s="197">
        <v>17</v>
      </c>
      <c r="K22" s="205"/>
      <c r="L22" s="196">
        <v>22</v>
      </c>
      <c r="M22" s="315">
        <v>0</v>
      </c>
      <c r="N22" s="22">
        <v>15</v>
      </c>
      <c r="O22" s="8"/>
    </row>
    <row r="23" spans="2:16" ht="13.9" thickBot="1">
      <c r="B23" s="15" t="s">
        <v>40</v>
      </c>
      <c r="C23" s="42">
        <v>25</v>
      </c>
      <c r="D23" s="10">
        <v>24</v>
      </c>
      <c r="E23" s="10">
        <v>14</v>
      </c>
      <c r="F23" s="11">
        <v>21</v>
      </c>
      <c r="G23" s="42">
        <v>13</v>
      </c>
      <c r="H23" s="10">
        <v>19</v>
      </c>
      <c r="I23" s="198">
        <v>30</v>
      </c>
      <c r="J23" s="199">
        <v>31</v>
      </c>
      <c r="K23" s="209">
        <v>16</v>
      </c>
      <c r="L23" s="198">
        <v>25</v>
      </c>
      <c r="M23" s="10">
        <v>13</v>
      </c>
      <c r="N23" s="11">
        <v>12</v>
      </c>
      <c r="O23" s="8"/>
    </row>
    <row r="24" spans="2:16" s="13" customFormat="1" ht="13.9" thickBot="1">
      <c r="B24" s="12" t="s">
        <v>18</v>
      </c>
      <c r="C24" s="376">
        <f t="shared" ref="C24:J24" si="0">SUM(C16:C23)</f>
        <v>140</v>
      </c>
      <c r="D24" s="68">
        <f t="shared" si="0"/>
        <v>105</v>
      </c>
      <c r="E24" s="68">
        <f t="shared" si="0"/>
        <v>80</v>
      </c>
      <c r="F24" s="70">
        <f t="shared" si="0"/>
        <v>92</v>
      </c>
      <c r="G24" s="376">
        <f t="shared" si="0"/>
        <v>110</v>
      </c>
      <c r="H24" s="68">
        <f t="shared" si="0"/>
        <v>94</v>
      </c>
      <c r="I24" s="68">
        <f t="shared" si="0"/>
        <v>124</v>
      </c>
      <c r="J24" s="70">
        <f t="shared" si="0"/>
        <v>87</v>
      </c>
      <c r="K24" s="376">
        <f>SUM(K16:K23)</f>
        <v>135</v>
      </c>
      <c r="L24" s="68">
        <f t="shared" ref="L24:N24" si="1">SUM(L16:L23)</f>
        <v>87</v>
      </c>
      <c r="M24" s="68">
        <f t="shared" si="1"/>
        <v>82</v>
      </c>
      <c r="N24" s="70">
        <f t="shared" si="1"/>
        <v>81</v>
      </c>
      <c r="O24" s="3"/>
    </row>
    <row r="25" spans="2:16" s="14" customFormat="1" ht="13.9" thickBot="1">
      <c r="B25" s="71" t="s">
        <v>69</v>
      </c>
      <c r="C25" s="440">
        <f>C24+D24</f>
        <v>245</v>
      </c>
      <c r="D25" s="441"/>
      <c r="E25" s="423">
        <f>E24+F24</f>
        <v>172</v>
      </c>
      <c r="F25" s="445"/>
      <c r="G25" s="440">
        <f>G24+H24</f>
        <v>204</v>
      </c>
      <c r="H25" s="441"/>
      <c r="I25" s="423">
        <f>I24+J24</f>
        <v>211</v>
      </c>
      <c r="J25" s="438"/>
      <c r="K25" s="440">
        <f>K24+L24</f>
        <v>222</v>
      </c>
      <c r="L25" s="441"/>
      <c r="M25" s="423">
        <f>M24+N24</f>
        <v>163</v>
      </c>
      <c r="N25" s="438"/>
      <c r="O25" s="8"/>
    </row>
    <row r="26" spans="2:16" s="14" customFormat="1" ht="13.9" thickBot="1">
      <c r="B26" s="433" t="s">
        <v>21</v>
      </c>
      <c r="C26" s="436"/>
      <c r="D26" s="436"/>
      <c r="E26" s="436"/>
      <c r="F26" s="436"/>
      <c r="G26" s="436"/>
      <c r="H26" s="436"/>
      <c r="I26" s="436"/>
      <c r="J26" s="436"/>
      <c r="K26" s="436"/>
      <c r="L26" s="436"/>
      <c r="M26" s="436"/>
      <c r="N26" s="437"/>
      <c r="O26" s="3"/>
    </row>
    <row r="27" spans="2:16" s="14" customFormat="1">
      <c r="B27" s="44" t="s">
        <v>37</v>
      </c>
      <c r="C27" s="40">
        <v>1</v>
      </c>
      <c r="D27" s="6">
        <v>1</v>
      </c>
      <c r="E27" s="6">
        <v>1</v>
      </c>
      <c r="F27" s="7">
        <v>0</v>
      </c>
      <c r="G27" s="124"/>
      <c r="H27" s="188"/>
      <c r="I27" s="125"/>
      <c r="J27" s="126"/>
      <c r="K27" s="204">
        <v>1</v>
      </c>
      <c r="L27" s="213">
        <v>1</v>
      </c>
      <c r="M27" s="213">
        <v>10</v>
      </c>
      <c r="N27" s="214">
        <v>8</v>
      </c>
      <c r="O27" s="397"/>
      <c r="P27" s="397"/>
    </row>
    <row r="28" spans="2:16" s="14" customFormat="1">
      <c r="B28" s="9" t="s">
        <v>38</v>
      </c>
      <c r="C28" s="41">
        <v>29</v>
      </c>
      <c r="D28" s="315">
        <v>4</v>
      </c>
      <c r="E28" s="315">
        <v>23</v>
      </c>
      <c r="F28" s="22">
        <v>4</v>
      </c>
      <c r="G28" s="41">
        <v>33</v>
      </c>
      <c r="H28" s="79">
        <v>3</v>
      </c>
      <c r="I28" s="196">
        <v>20</v>
      </c>
      <c r="J28" s="197">
        <v>7</v>
      </c>
      <c r="K28" s="205">
        <v>30</v>
      </c>
      <c r="L28" s="196">
        <v>2</v>
      </c>
      <c r="M28" s="196">
        <v>29</v>
      </c>
      <c r="N28" s="197">
        <v>2</v>
      </c>
      <c r="O28" s="397"/>
      <c r="P28" s="397"/>
    </row>
    <row r="29" spans="2:16" s="14" customFormat="1">
      <c r="B29" s="9" t="s">
        <v>67</v>
      </c>
      <c r="C29" s="41">
        <v>26</v>
      </c>
      <c r="D29" s="315">
        <v>0</v>
      </c>
      <c r="E29" s="315">
        <v>22</v>
      </c>
      <c r="F29" s="22">
        <v>0</v>
      </c>
      <c r="G29" s="41">
        <v>37</v>
      </c>
      <c r="H29" s="79">
        <v>0</v>
      </c>
      <c r="I29" s="196">
        <v>25</v>
      </c>
      <c r="J29" s="197">
        <v>0</v>
      </c>
      <c r="K29" s="205">
        <v>2</v>
      </c>
      <c r="L29" s="196">
        <v>0</v>
      </c>
      <c r="M29" s="196">
        <v>10</v>
      </c>
      <c r="N29" s="197">
        <v>8</v>
      </c>
      <c r="O29" s="397"/>
      <c r="P29" s="397"/>
    </row>
    <row r="30" spans="2:16" s="14" customFormat="1">
      <c r="B30" s="9" t="s">
        <v>52</v>
      </c>
      <c r="C30" s="41">
        <v>21</v>
      </c>
      <c r="D30" s="315">
        <v>29</v>
      </c>
      <c r="E30" s="315">
        <v>22</v>
      </c>
      <c r="F30" s="22">
        <v>26</v>
      </c>
      <c r="G30" s="41">
        <v>24</v>
      </c>
      <c r="H30" s="79">
        <v>28</v>
      </c>
      <c r="I30" s="196">
        <v>18</v>
      </c>
      <c r="J30" s="197">
        <v>25</v>
      </c>
      <c r="K30" s="205">
        <v>24</v>
      </c>
      <c r="L30" s="196">
        <v>20</v>
      </c>
      <c r="M30" s="196">
        <v>22</v>
      </c>
      <c r="N30" s="197">
        <v>18</v>
      </c>
      <c r="O30" s="397"/>
      <c r="P30" s="397"/>
    </row>
    <row r="31" spans="2:16" s="14" customFormat="1">
      <c r="B31" s="9" t="s">
        <v>70</v>
      </c>
      <c r="C31" s="41">
        <v>5</v>
      </c>
      <c r="D31" s="315">
        <v>69</v>
      </c>
      <c r="E31" s="315">
        <v>2</v>
      </c>
      <c r="F31" s="22">
        <v>52</v>
      </c>
      <c r="G31" s="117"/>
      <c r="H31" s="118"/>
      <c r="I31" s="196">
        <v>1</v>
      </c>
      <c r="J31" s="197">
        <v>27</v>
      </c>
      <c r="K31" s="205">
        <v>0</v>
      </c>
      <c r="L31" s="196">
        <v>22</v>
      </c>
      <c r="M31" s="196">
        <v>0</v>
      </c>
      <c r="N31" s="197">
        <v>14</v>
      </c>
      <c r="O31" s="397"/>
      <c r="P31" s="397"/>
    </row>
    <row r="32" spans="2:16" s="14" customFormat="1">
      <c r="B32" s="9" t="s">
        <v>42</v>
      </c>
      <c r="C32" s="41">
        <v>1</v>
      </c>
      <c r="D32" s="315">
        <v>0</v>
      </c>
      <c r="E32" s="127"/>
      <c r="F32" s="120"/>
      <c r="G32" s="117"/>
      <c r="H32" s="118"/>
      <c r="I32" s="127"/>
      <c r="J32" s="120"/>
      <c r="K32" s="205">
        <v>1</v>
      </c>
      <c r="L32" s="196">
        <v>0</v>
      </c>
      <c r="M32" s="196">
        <v>2</v>
      </c>
      <c r="N32" s="197">
        <v>2</v>
      </c>
      <c r="O32" s="397"/>
      <c r="P32" s="397"/>
    </row>
    <row r="33" spans="2:23" s="14" customFormat="1">
      <c r="B33" s="9" t="s">
        <v>40</v>
      </c>
      <c r="C33" s="41">
        <v>25</v>
      </c>
      <c r="D33" s="315">
        <v>58</v>
      </c>
      <c r="E33" s="315">
        <v>21</v>
      </c>
      <c r="F33" s="22">
        <v>45</v>
      </c>
      <c r="G33" s="41">
        <v>16</v>
      </c>
      <c r="H33" s="79">
        <v>47</v>
      </c>
      <c r="I33" s="196">
        <v>16</v>
      </c>
      <c r="J33" s="197">
        <v>21</v>
      </c>
      <c r="K33" s="205">
        <v>17</v>
      </c>
      <c r="L33" s="196">
        <v>43</v>
      </c>
      <c r="M33" s="196">
        <v>18</v>
      </c>
      <c r="N33" s="197">
        <v>35</v>
      </c>
      <c r="O33" s="397"/>
      <c r="P33" s="397"/>
    </row>
    <row r="34" spans="2:23" s="14" customFormat="1" ht="13.9" thickBot="1">
      <c r="B34" s="15" t="s">
        <v>35</v>
      </c>
      <c r="C34" s="103">
        <v>1</v>
      </c>
      <c r="D34" s="52">
        <v>0</v>
      </c>
      <c r="E34" s="52">
        <v>1</v>
      </c>
      <c r="F34" s="23">
        <v>0</v>
      </c>
      <c r="G34" s="103">
        <v>1</v>
      </c>
      <c r="H34" s="38">
        <v>0</v>
      </c>
      <c r="I34" s="186"/>
      <c r="J34" s="187"/>
      <c r="K34" s="327"/>
      <c r="L34" s="186"/>
      <c r="M34" s="341">
        <v>4</v>
      </c>
      <c r="N34" s="354">
        <v>3</v>
      </c>
      <c r="O34" s="8"/>
    </row>
    <row r="35" spans="2:23" s="14" customFormat="1" ht="13.9" thickBot="1">
      <c r="B35" s="12" t="s">
        <v>18</v>
      </c>
      <c r="C35" s="100">
        <f t="shared" ref="C35:J35" si="2">SUM(C27:C34)</f>
        <v>109</v>
      </c>
      <c r="D35" s="73">
        <f t="shared" si="2"/>
        <v>161</v>
      </c>
      <c r="E35" s="73">
        <f t="shared" si="2"/>
        <v>92</v>
      </c>
      <c r="F35" s="74">
        <f t="shared" si="2"/>
        <v>127</v>
      </c>
      <c r="G35" s="100">
        <f t="shared" si="2"/>
        <v>111</v>
      </c>
      <c r="H35" s="73">
        <f t="shared" si="2"/>
        <v>78</v>
      </c>
      <c r="I35" s="73">
        <f t="shared" si="2"/>
        <v>80</v>
      </c>
      <c r="J35" s="74">
        <f t="shared" si="2"/>
        <v>80</v>
      </c>
      <c r="K35" s="73">
        <f>SUM(K27:K34)</f>
        <v>75</v>
      </c>
      <c r="L35" s="74">
        <f t="shared" ref="L35:N35" si="3">SUM(L27:L34)</f>
        <v>88</v>
      </c>
      <c r="M35" s="73">
        <f t="shared" si="3"/>
        <v>95</v>
      </c>
      <c r="N35" s="74">
        <f t="shared" si="3"/>
        <v>90</v>
      </c>
      <c r="O35" s="3"/>
    </row>
    <row r="36" spans="2:23" s="14" customFormat="1" ht="13.9" thickBot="1">
      <c r="B36" s="72" t="s">
        <v>69</v>
      </c>
      <c r="C36" s="421">
        <f>C35+D35</f>
        <v>270</v>
      </c>
      <c r="D36" s="422"/>
      <c r="E36" s="423">
        <f>E35+F35</f>
        <v>219</v>
      </c>
      <c r="F36" s="438"/>
      <c r="G36" s="421">
        <f>G35+H35</f>
        <v>189</v>
      </c>
      <c r="H36" s="422"/>
      <c r="I36" s="423">
        <f>I35+J35</f>
        <v>160</v>
      </c>
      <c r="J36" s="438"/>
      <c r="K36" s="421">
        <f>K35+L35</f>
        <v>163</v>
      </c>
      <c r="L36" s="422"/>
      <c r="M36" s="423">
        <f>M35+N35</f>
        <v>185</v>
      </c>
      <c r="N36" s="438"/>
      <c r="O36" s="8"/>
    </row>
    <row r="37" spans="2:23" ht="13.9" thickBot="1">
      <c r="B37" s="433" t="s">
        <v>19</v>
      </c>
      <c r="C37" s="434"/>
      <c r="D37" s="434"/>
      <c r="E37" s="434"/>
      <c r="F37" s="434"/>
      <c r="G37" s="434"/>
      <c r="H37" s="434"/>
      <c r="I37" s="434"/>
      <c r="J37" s="434"/>
      <c r="K37" s="434"/>
      <c r="L37" s="434"/>
      <c r="M37" s="434"/>
      <c r="N37" s="435"/>
      <c r="O37" s="3"/>
      <c r="Q37" s="14"/>
      <c r="R37" s="14"/>
      <c r="S37" s="14"/>
      <c r="T37" s="14"/>
      <c r="U37" s="14"/>
      <c r="V37" s="14"/>
    </row>
    <row r="38" spans="2:23">
      <c r="B38" s="44" t="s">
        <v>38</v>
      </c>
      <c r="C38" s="104">
        <v>19</v>
      </c>
      <c r="D38" s="16">
        <v>22</v>
      </c>
      <c r="E38" s="16">
        <v>16</v>
      </c>
      <c r="F38" s="105">
        <v>18</v>
      </c>
      <c r="G38" s="104">
        <v>29</v>
      </c>
      <c r="H38" s="16">
        <v>23</v>
      </c>
      <c r="I38" s="191">
        <v>25</v>
      </c>
      <c r="J38" s="192">
        <v>17</v>
      </c>
      <c r="K38" s="339">
        <v>28</v>
      </c>
      <c r="L38" s="191">
        <v>19</v>
      </c>
      <c r="M38" s="191">
        <v>24</v>
      </c>
      <c r="N38" s="192">
        <v>15</v>
      </c>
      <c r="O38" s="17"/>
      <c r="Q38" s="14"/>
      <c r="R38" s="14"/>
      <c r="S38" s="14"/>
      <c r="T38" s="14"/>
      <c r="U38" s="14"/>
      <c r="V38" s="14"/>
    </row>
    <row r="39" spans="2:23">
      <c r="B39" s="9" t="s">
        <v>52</v>
      </c>
      <c r="C39" s="27">
        <v>30</v>
      </c>
      <c r="D39" s="18">
        <v>28</v>
      </c>
      <c r="E39" s="18">
        <v>20</v>
      </c>
      <c r="F39" s="19">
        <v>21</v>
      </c>
      <c r="G39" s="27">
        <v>33</v>
      </c>
      <c r="H39" s="18">
        <v>32</v>
      </c>
      <c r="I39" s="193">
        <v>22</v>
      </c>
      <c r="J39" s="190">
        <v>22</v>
      </c>
      <c r="K39" s="189">
        <v>36</v>
      </c>
      <c r="L39" s="193">
        <v>22</v>
      </c>
      <c r="M39" s="193">
        <v>21</v>
      </c>
      <c r="N39" s="190">
        <v>15</v>
      </c>
      <c r="O39" s="17"/>
      <c r="Q39" s="14"/>
      <c r="R39" s="14"/>
      <c r="S39" s="14"/>
      <c r="T39" s="14"/>
      <c r="U39" s="14"/>
      <c r="V39" s="14"/>
    </row>
    <row r="40" spans="2:23">
      <c r="B40" s="9" t="s">
        <v>71</v>
      </c>
      <c r="C40" s="27">
        <v>24</v>
      </c>
      <c r="D40" s="18">
        <v>24</v>
      </c>
      <c r="E40" s="18">
        <v>15</v>
      </c>
      <c r="F40" s="19">
        <v>20</v>
      </c>
      <c r="G40" s="27">
        <v>20</v>
      </c>
      <c r="H40" s="18">
        <v>27</v>
      </c>
      <c r="I40" s="193">
        <v>20</v>
      </c>
      <c r="J40" s="190">
        <v>18</v>
      </c>
      <c r="K40" s="189">
        <v>21</v>
      </c>
      <c r="L40" s="193">
        <v>36</v>
      </c>
      <c r="M40" s="193">
        <v>16</v>
      </c>
      <c r="N40" s="190">
        <v>17</v>
      </c>
      <c r="O40" s="17"/>
      <c r="Q40" s="14"/>
      <c r="R40" s="14"/>
      <c r="S40" s="14"/>
      <c r="T40" s="14"/>
      <c r="U40" s="14"/>
      <c r="V40" s="14"/>
    </row>
    <row r="41" spans="2:23" ht="13.9" thickBot="1">
      <c r="B41" s="15" t="s">
        <v>70</v>
      </c>
      <c r="C41" s="161">
        <v>3</v>
      </c>
      <c r="D41" s="162">
        <v>61</v>
      </c>
      <c r="E41" s="162">
        <v>1</v>
      </c>
      <c r="F41" s="163">
        <v>39</v>
      </c>
      <c r="G41" s="161">
        <v>2</v>
      </c>
      <c r="H41" s="162">
        <v>58</v>
      </c>
      <c r="I41" s="194">
        <v>0</v>
      </c>
      <c r="J41" s="195">
        <v>32</v>
      </c>
      <c r="K41" s="338">
        <v>0</v>
      </c>
      <c r="L41" s="194">
        <v>58</v>
      </c>
      <c r="M41" s="194">
        <v>0</v>
      </c>
      <c r="N41" s="195">
        <v>53</v>
      </c>
      <c r="O41" s="17"/>
      <c r="Q41" s="14"/>
      <c r="R41" s="14"/>
      <c r="S41" s="14"/>
      <c r="T41" s="14"/>
      <c r="U41" s="14"/>
      <c r="V41" s="14"/>
    </row>
    <row r="42" spans="2:23" s="13" customFormat="1" ht="13.9" thickBot="1">
      <c r="B42" s="12" t="s">
        <v>18</v>
      </c>
      <c r="C42" s="100">
        <f t="shared" ref="C42:F42" si="4">SUM(C38:C41)</f>
        <v>76</v>
      </c>
      <c r="D42" s="73">
        <f t="shared" si="4"/>
        <v>135</v>
      </c>
      <c r="E42" s="73">
        <f t="shared" si="4"/>
        <v>52</v>
      </c>
      <c r="F42" s="74">
        <f t="shared" si="4"/>
        <v>98</v>
      </c>
      <c r="G42" s="100">
        <f t="shared" ref="G42:J42" si="5">SUM(G38:G41)</f>
        <v>84</v>
      </c>
      <c r="H42" s="73">
        <f t="shared" si="5"/>
        <v>140</v>
      </c>
      <c r="I42" s="73">
        <f t="shared" si="5"/>
        <v>67</v>
      </c>
      <c r="J42" s="74">
        <f t="shared" si="5"/>
        <v>89</v>
      </c>
      <c r="K42" s="100">
        <f t="shared" ref="K42:N42" si="6">SUM(K38:K41)</f>
        <v>85</v>
      </c>
      <c r="L42" s="73">
        <f t="shared" si="6"/>
        <v>135</v>
      </c>
      <c r="M42" s="73">
        <f t="shared" si="6"/>
        <v>61</v>
      </c>
      <c r="N42" s="74">
        <f t="shared" si="6"/>
        <v>100</v>
      </c>
      <c r="O42" s="3"/>
      <c r="Q42" s="14"/>
      <c r="R42" s="14"/>
      <c r="S42" s="14"/>
      <c r="T42" s="14"/>
      <c r="U42" s="14"/>
      <c r="V42" s="14"/>
    </row>
    <row r="43" spans="2:23" s="14" customFormat="1" ht="13.9" thickBot="1">
      <c r="B43" s="72" t="s">
        <v>69</v>
      </c>
      <c r="C43" s="421">
        <f>C42+D42</f>
        <v>211</v>
      </c>
      <c r="D43" s="422"/>
      <c r="E43" s="423">
        <f>E42+F42</f>
        <v>150</v>
      </c>
      <c r="F43" s="424"/>
      <c r="G43" s="421">
        <f>G42+H42</f>
        <v>224</v>
      </c>
      <c r="H43" s="422"/>
      <c r="I43" s="423">
        <f>I42+J42</f>
        <v>156</v>
      </c>
      <c r="J43" s="424"/>
      <c r="K43" s="421">
        <f>K42+L42</f>
        <v>220</v>
      </c>
      <c r="L43" s="422"/>
      <c r="M43" s="423">
        <f>M42+N42</f>
        <v>161</v>
      </c>
      <c r="N43" s="424"/>
      <c r="O43" s="1"/>
      <c r="W43" s="13"/>
    </row>
    <row r="44" spans="2:23" ht="13.9" thickBot="1">
      <c r="B44" s="433" t="s">
        <v>20</v>
      </c>
      <c r="C44" s="436"/>
      <c r="D44" s="436"/>
      <c r="E44" s="436"/>
      <c r="F44" s="436"/>
      <c r="G44" s="436"/>
      <c r="H44" s="436"/>
      <c r="I44" s="436"/>
      <c r="J44" s="436"/>
      <c r="K44" s="436"/>
      <c r="L44" s="436"/>
      <c r="M44" s="436"/>
      <c r="N44" s="437"/>
      <c r="O44" s="3"/>
      <c r="Q44" s="14"/>
      <c r="R44" s="14"/>
      <c r="S44" s="14"/>
      <c r="T44" s="14"/>
      <c r="U44" s="14"/>
      <c r="V44" s="14"/>
    </row>
    <row r="45" spans="2:23">
      <c r="B45" s="44" t="s">
        <v>38</v>
      </c>
      <c r="C45" s="104">
        <v>33</v>
      </c>
      <c r="D45" s="16">
        <v>18</v>
      </c>
      <c r="E45" s="16">
        <v>34</v>
      </c>
      <c r="F45" s="105">
        <v>19</v>
      </c>
      <c r="G45" s="104">
        <v>31</v>
      </c>
      <c r="H45" s="16">
        <v>20</v>
      </c>
      <c r="I45" s="191">
        <v>40</v>
      </c>
      <c r="J45" s="192">
        <v>23</v>
      </c>
      <c r="K45" s="339">
        <v>35</v>
      </c>
      <c r="L45" s="191">
        <v>22</v>
      </c>
      <c r="M45" s="16">
        <v>25</v>
      </c>
      <c r="N45" s="105">
        <v>23</v>
      </c>
      <c r="O45" s="17"/>
      <c r="Q45" s="14"/>
      <c r="R45" s="14"/>
      <c r="S45" s="14"/>
      <c r="T45" s="14"/>
      <c r="U45" s="14"/>
      <c r="V45" s="14"/>
    </row>
    <row r="46" spans="2:23">
      <c r="B46" s="44" t="s">
        <v>72</v>
      </c>
      <c r="C46" s="27">
        <v>9</v>
      </c>
      <c r="D46" s="18">
        <v>9</v>
      </c>
      <c r="E46" s="111"/>
      <c r="F46" s="112"/>
      <c r="G46" s="110"/>
      <c r="H46" s="111"/>
      <c r="I46" s="111"/>
      <c r="J46" s="112"/>
      <c r="K46" s="117"/>
      <c r="L46" s="127"/>
      <c r="M46" s="111"/>
      <c r="N46" s="112"/>
      <c r="O46" s="17"/>
      <c r="Q46" s="14"/>
      <c r="R46" s="14"/>
      <c r="S46" s="14"/>
      <c r="T46" s="14"/>
      <c r="U46" s="14"/>
      <c r="V46" s="14"/>
    </row>
    <row r="47" spans="2:23">
      <c r="B47" s="9" t="s">
        <v>73</v>
      </c>
      <c r="C47" s="27">
        <v>0</v>
      </c>
      <c r="D47" s="18">
        <v>5</v>
      </c>
      <c r="E47" s="111"/>
      <c r="F47" s="112"/>
      <c r="G47" s="110"/>
      <c r="H47" s="111"/>
      <c r="I47" s="111"/>
      <c r="J47" s="112"/>
      <c r="K47" s="117"/>
      <c r="L47" s="127"/>
      <c r="M47" s="111"/>
      <c r="N47" s="112"/>
      <c r="O47" s="17"/>
      <c r="Q47" s="14"/>
      <c r="R47" s="14"/>
      <c r="S47" s="14"/>
      <c r="T47" s="14"/>
      <c r="U47" s="14"/>
      <c r="V47" s="14"/>
    </row>
    <row r="48" spans="2:23" hidden="1">
      <c r="B48" s="9" t="s">
        <v>74</v>
      </c>
      <c r="C48" s="110"/>
      <c r="D48" s="111"/>
      <c r="E48" s="111"/>
      <c r="F48" s="112"/>
      <c r="G48" s="110"/>
      <c r="H48" s="111"/>
      <c r="I48" s="111"/>
      <c r="J48" s="112"/>
      <c r="K48" s="117"/>
      <c r="L48" s="127"/>
      <c r="M48" s="111"/>
      <c r="N48" s="112"/>
      <c r="O48" s="17"/>
      <c r="Q48" s="14"/>
      <c r="R48" s="14"/>
      <c r="S48" s="14"/>
      <c r="T48" s="14"/>
      <c r="U48" s="14"/>
      <c r="V48" s="14"/>
    </row>
    <row r="49" spans="2:22">
      <c r="B49" s="9" t="s">
        <v>75</v>
      </c>
      <c r="C49" s="27">
        <v>40</v>
      </c>
      <c r="D49" s="18"/>
      <c r="E49" s="18">
        <v>50</v>
      </c>
      <c r="F49" s="19">
        <v>22</v>
      </c>
      <c r="G49" s="27">
        <v>57</v>
      </c>
      <c r="H49" s="18">
        <v>27</v>
      </c>
      <c r="I49" s="193">
        <v>46</v>
      </c>
      <c r="J49" s="190">
        <v>26</v>
      </c>
      <c r="K49" s="189">
        <v>42</v>
      </c>
      <c r="L49" s="193">
        <v>10</v>
      </c>
      <c r="M49" s="18">
        <v>31</v>
      </c>
      <c r="N49" s="19">
        <v>21</v>
      </c>
      <c r="O49" s="17"/>
      <c r="Q49" s="14"/>
      <c r="R49" s="14"/>
      <c r="S49" s="14"/>
      <c r="T49" s="14"/>
      <c r="U49" s="14"/>
      <c r="V49" s="14"/>
    </row>
    <row r="50" spans="2:22">
      <c r="B50" s="9" t="s">
        <v>40</v>
      </c>
      <c r="C50" s="27">
        <v>27</v>
      </c>
      <c r="D50" s="18">
        <v>25</v>
      </c>
      <c r="E50" s="18">
        <v>25</v>
      </c>
      <c r="F50" s="19">
        <v>27</v>
      </c>
      <c r="G50" s="27">
        <v>19</v>
      </c>
      <c r="H50" s="18">
        <v>23</v>
      </c>
      <c r="I50" s="193">
        <v>25</v>
      </c>
      <c r="J50" s="190">
        <v>25</v>
      </c>
      <c r="K50" s="189">
        <v>22</v>
      </c>
      <c r="L50" s="193">
        <v>44</v>
      </c>
      <c r="M50" s="127"/>
      <c r="N50" s="19">
        <v>28</v>
      </c>
      <c r="O50" s="17"/>
      <c r="Q50" s="14"/>
      <c r="R50" s="14"/>
      <c r="S50" s="14"/>
      <c r="T50" s="14"/>
      <c r="U50" s="14"/>
      <c r="V50" s="14"/>
    </row>
    <row r="51" spans="2:22" hidden="1">
      <c r="B51" s="9" t="s">
        <v>76</v>
      </c>
      <c r="C51" s="110"/>
      <c r="D51" s="111"/>
      <c r="E51" s="111"/>
      <c r="F51" s="112"/>
      <c r="G51" s="110"/>
      <c r="H51" s="111"/>
      <c r="I51" s="111"/>
      <c r="J51" s="112"/>
      <c r="K51" s="117"/>
      <c r="L51" s="127"/>
      <c r="M51" s="111"/>
      <c r="N51" s="112"/>
      <c r="O51" s="17"/>
      <c r="Q51" s="14"/>
      <c r="R51" s="14"/>
      <c r="S51" s="14"/>
      <c r="T51" s="14"/>
      <c r="U51" s="14"/>
      <c r="V51" s="14"/>
    </row>
    <row r="52" spans="2:22" hidden="1">
      <c r="B52" s="9" t="s">
        <v>70</v>
      </c>
      <c r="C52" s="110"/>
      <c r="D52" s="111"/>
      <c r="E52" s="111"/>
      <c r="F52" s="112"/>
      <c r="G52" s="110"/>
      <c r="H52" s="111"/>
      <c r="I52" s="111"/>
      <c r="J52" s="112"/>
      <c r="K52" s="117"/>
      <c r="L52" s="127"/>
      <c r="M52" s="111"/>
      <c r="N52" s="112"/>
      <c r="O52" s="17"/>
      <c r="Q52" s="14"/>
      <c r="R52" s="14"/>
      <c r="S52" s="14"/>
      <c r="T52" s="14"/>
      <c r="U52" s="14"/>
      <c r="V52" s="14"/>
    </row>
    <row r="53" spans="2:22">
      <c r="B53" s="9" t="s">
        <v>42</v>
      </c>
      <c r="C53" s="27">
        <v>18</v>
      </c>
      <c r="D53" s="18">
        <v>21</v>
      </c>
      <c r="E53" s="18">
        <v>19</v>
      </c>
      <c r="F53" s="19">
        <v>13</v>
      </c>
      <c r="G53" s="27">
        <v>8</v>
      </c>
      <c r="H53" s="18">
        <v>9</v>
      </c>
      <c r="I53" s="193">
        <v>8</v>
      </c>
      <c r="J53" s="190">
        <v>8</v>
      </c>
      <c r="K53" s="189">
        <v>8</v>
      </c>
      <c r="L53" s="193">
        <v>8</v>
      </c>
      <c r="M53" s="18">
        <v>8</v>
      </c>
      <c r="N53" s="19">
        <v>8</v>
      </c>
      <c r="O53" s="17"/>
      <c r="Q53" s="14"/>
      <c r="R53" s="14"/>
      <c r="S53" s="14"/>
      <c r="T53" s="14"/>
      <c r="U53" s="14"/>
      <c r="V53" s="14"/>
    </row>
    <row r="54" spans="2:22">
      <c r="B54" s="15" t="s">
        <v>30</v>
      </c>
      <c r="C54" s="27">
        <v>10</v>
      </c>
      <c r="D54" s="18">
        <v>12</v>
      </c>
      <c r="E54" s="111"/>
      <c r="F54" s="112"/>
      <c r="G54" s="110"/>
      <c r="H54" s="111"/>
      <c r="I54" s="111"/>
      <c r="J54" s="112"/>
      <c r="K54" s="117"/>
      <c r="L54" s="127"/>
      <c r="M54" s="18">
        <v>22</v>
      </c>
      <c r="N54" s="19">
        <v>29</v>
      </c>
      <c r="O54" s="17"/>
      <c r="Q54" s="14"/>
      <c r="R54" s="14"/>
      <c r="S54" s="14"/>
      <c r="T54" s="14"/>
      <c r="U54" s="14"/>
      <c r="V54" s="14"/>
    </row>
    <row r="55" spans="2:22">
      <c r="B55" s="15" t="s">
        <v>77</v>
      </c>
      <c r="C55" s="27">
        <v>15</v>
      </c>
      <c r="D55" s="18">
        <v>22</v>
      </c>
      <c r="E55" s="18">
        <v>16</v>
      </c>
      <c r="F55" s="19">
        <v>16</v>
      </c>
      <c r="G55" s="27">
        <v>9</v>
      </c>
      <c r="H55" s="18">
        <v>0</v>
      </c>
      <c r="I55" s="193">
        <v>8</v>
      </c>
      <c r="J55" s="190">
        <v>8</v>
      </c>
      <c r="K55" s="189">
        <v>10</v>
      </c>
      <c r="L55" s="193">
        <v>14</v>
      </c>
      <c r="M55" s="18">
        <v>12</v>
      </c>
      <c r="N55" s="19">
        <v>12</v>
      </c>
      <c r="O55" s="17"/>
      <c r="Q55" s="14"/>
      <c r="R55" s="14"/>
      <c r="S55" s="14"/>
      <c r="T55" s="14"/>
      <c r="U55" s="14"/>
      <c r="V55" s="14"/>
    </row>
    <row r="56" spans="2:22">
      <c r="B56" s="15" t="s">
        <v>78</v>
      </c>
      <c r="C56" s="27">
        <v>0</v>
      </c>
      <c r="D56" s="18">
        <v>22</v>
      </c>
      <c r="E56" s="18">
        <v>0</v>
      </c>
      <c r="F56" s="19">
        <v>14</v>
      </c>
      <c r="G56" s="27">
        <v>9</v>
      </c>
      <c r="H56" s="18">
        <v>8</v>
      </c>
      <c r="I56" s="193">
        <v>0</v>
      </c>
      <c r="J56" s="190">
        <v>9</v>
      </c>
      <c r="K56" s="189">
        <v>8</v>
      </c>
      <c r="L56" s="193">
        <v>16</v>
      </c>
      <c r="M56" s="111"/>
      <c r="N56" s="112"/>
      <c r="O56" s="17"/>
      <c r="Q56" s="14"/>
      <c r="R56" s="14"/>
      <c r="S56" s="14"/>
      <c r="T56" s="14"/>
      <c r="U56" s="14"/>
      <c r="V56" s="14"/>
    </row>
    <row r="57" spans="2:22" ht="13.9" thickBot="1">
      <c r="B57" s="15" t="s">
        <v>79</v>
      </c>
      <c r="C57" s="161">
        <v>21</v>
      </c>
      <c r="D57" s="162">
        <v>0</v>
      </c>
      <c r="E57" s="162">
        <v>37</v>
      </c>
      <c r="F57" s="163">
        <v>0</v>
      </c>
      <c r="G57" s="161">
        <v>20</v>
      </c>
      <c r="H57" s="162">
        <v>4</v>
      </c>
      <c r="I57" s="194">
        <v>18</v>
      </c>
      <c r="J57" s="195">
        <v>6</v>
      </c>
      <c r="K57" s="338">
        <v>17</v>
      </c>
      <c r="L57" s="194">
        <v>2</v>
      </c>
      <c r="M57" s="162">
        <v>18</v>
      </c>
      <c r="N57" s="163">
        <v>3</v>
      </c>
      <c r="O57" s="17"/>
      <c r="Q57" s="14"/>
      <c r="R57" s="14"/>
      <c r="S57" s="14"/>
      <c r="T57" s="14"/>
      <c r="U57" s="14"/>
      <c r="V57" s="14"/>
    </row>
    <row r="58" spans="2:22" s="13" customFormat="1" ht="13.9" thickBot="1">
      <c r="B58" s="12" t="s">
        <v>18</v>
      </c>
      <c r="C58" s="100">
        <f t="shared" ref="C58:J58" si="7">SUM(C45:C57)</f>
        <v>173</v>
      </c>
      <c r="D58" s="73">
        <f t="shared" si="7"/>
        <v>134</v>
      </c>
      <c r="E58" s="73">
        <f t="shared" si="7"/>
        <v>181</v>
      </c>
      <c r="F58" s="74">
        <f t="shared" si="7"/>
        <v>111</v>
      </c>
      <c r="G58" s="100">
        <f t="shared" si="7"/>
        <v>153</v>
      </c>
      <c r="H58" s="73">
        <f t="shared" si="7"/>
        <v>91</v>
      </c>
      <c r="I58" s="73">
        <f t="shared" si="7"/>
        <v>145</v>
      </c>
      <c r="J58" s="74">
        <f t="shared" si="7"/>
        <v>105</v>
      </c>
      <c r="K58" s="100">
        <f t="shared" ref="K58:L58" si="8">SUM(K45:K57)</f>
        <v>142</v>
      </c>
      <c r="L58" s="73">
        <f t="shared" si="8"/>
        <v>116</v>
      </c>
      <c r="M58" s="73">
        <f>SUM(M45:M57)</f>
        <v>116</v>
      </c>
      <c r="N58" s="74">
        <f>SUM(N45:N57)</f>
        <v>124</v>
      </c>
      <c r="O58" s="3"/>
    </row>
    <row r="59" spans="2:22" s="14" customFormat="1" ht="13.9" thickBot="1">
      <c r="B59" s="72" t="s">
        <v>69</v>
      </c>
      <c r="C59" s="421">
        <f>C58+D58</f>
        <v>307</v>
      </c>
      <c r="D59" s="422"/>
      <c r="E59" s="423">
        <f>E58+F58</f>
        <v>292</v>
      </c>
      <c r="F59" s="424"/>
      <c r="G59" s="421">
        <f>G58+H58</f>
        <v>244</v>
      </c>
      <c r="H59" s="422"/>
      <c r="I59" s="423">
        <f>I58+J58</f>
        <v>250</v>
      </c>
      <c r="J59" s="424"/>
      <c r="K59" s="421">
        <f>K58+L58</f>
        <v>258</v>
      </c>
      <c r="L59" s="422"/>
      <c r="M59" s="423">
        <f>M58+N58</f>
        <v>240</v>
      </c>
      <c r="N59" s="424"/>
      <c r="O59" s="1"/>
    </row>
    <row r="60" spans="2:22" ht="13.9" thickBot="1">
      <c r="B60" s="433" t="s">
        <v>22</v>
      </c>
      <c r="C60" s="434"/>
      <c r="D60" s="434"/>
      <c r="E60" s="434"/>
      <c r="F60" s="434"/>
      <c r="G60" s="434"/>
      <c r="H60" s="434"/>
      <c r="I60" s="434"/>
      <c r="J60" s="434"/>
      <c r="K60" s="434"/>
      <c r="L60" s="434"/>
      <c r="M60" s="434"/>
      <c r="N60" s="435"/>
      <c r="O60" s="3"/>
    </row>
    <row r="61" spans="2:22">
      <c r="B61" s="44" t="s">
        <v>38</v>
      </c>
      <c r="C61" s="104">
        <v>33</v>
      </c>
      <c r="D61" s="16">
        <v>17</v>
      </c>
      <c r="E61" s="16">
        <v>27</v>
      </c>
      <c r="F61" s="105">
        <v>11</v>
      </c>
      <c r="G61" s="104">
        <v>37</v>
      </c>
      <c r="H61" s="16">
        <v>17</v>
      </c>
      <c r="I61" s="191">
        <v>27</v>
      </c>
      <c r="J61" s="192">
        <v>18</v>
      </c>
      <c r="K61" s="339">
        <v>0</v>
      </c>
      <c r="L61" s="191">
        <v>28</v>
      </c>
      <c r="M61" s="191">
        <v>15</v>
      </c>
      <c r="N61" s="192">
        <v>0</v>
      </c>
      <c r="O61" s="17"/>
    </row>
    <row r="62" spans="2:22">
      <c r="B62" s="9" t="s">
        <v>52</v>
      </c>
      <c r="C62" s="27">
        <v>32</v>
      </c>
      <c r="D62" s="18">
        <v>27</v>
      </c>
      <c r="E62" s="18">
        <v>24</v>
      </c>
      <c r="F62" s="19">
        <v>20</v>
      </c>
      <c r="G62" s="27">
        <v>36</v>
      </c>
      <c r="H62" s="18">
        <v>23</v>
      </c>
      <c r="I62" s="193">
        <v>27</v>
      </c>
      <c r="J62" s="190">
        <v>18</v>
      </c>
      <c r="K62" s="189">
        <v>21</v>
      </c>
      <c r="L62" s="193">
        <v>26</v>
      </c>
      <c r="M62" s="193">
        <v>18</v>
      </c>
      <c r="N62" s="190">
        <v>16</v>
      </c>
      <c r="O62" s="17"/>
    </row>
    <row r="63" spans="2:22" ht="13.9" thickBot="1">
      <c r="B63" s="9" t="s">
        <v>70</v>
      </c>
      <c r="C63" s="27">
        <v>0</v>
      </c>
      <c r="D63" s="18">
        <v>36</v>
      </c>
      <c r="E63" s="18">
        <v>0</v>
      </c>
      <c r="F63" s="19">
        <v>26</v>
      </c>
      <c r="G63" s="27">
        <v>0</v>
      </c>
      <c r="H63" s="18">
        <v>37</v>
      </c>
      <c r="I63" s="193">
        <v>21</v>
      </c>
      <c r="J63" s="190">
        <v>0</v>
      </c>
      <c r="K63" s="189">
        <v>1</v>
      </c>
      <c r="L63" s="193">
        <v>28</v>
      </c>
      <c r="M63" s="193">
        <v>1</v>
      </c>
      <c r="N63" s="190">
        <v>14</v>
      </c>
      <c r="O63" s="17"/>
    </row>
    <row r="64" spans="2:22" ht="13.9" hidden="1" thickBot="1">
      <c r="B64" s="101" t="s">
        <v>30</v>
      </c>
      <c r="C64" s="179"/>
      <c r="D64" s="180"/>
      <c r="E64" s="180"/>
      <c r="F64" s="181"/>
      <c r="G64" s="179"/>
      <c r="H64" s="180"/>
      <c r="I64" s="180"/>
      <c r="J64" s="181"/>
      <c r="K64" s="179"/>
      <c r="L64" s="180"/>
      <c r="M64" s="180"/>
      <c r="N64" s="181"/>
      <c r="O64" s="17"/>
    </row>
    <row r="65" spans="2:15" s="13" customFormat="1" ht="13.9" thickBot="1">
      <c r="B65" s="12" t="s">
        <v>18</v>
      </c>
      <c r="C65" s="100">
        <f t="shared" ref="C65:J65" si="9">SUM(C61:C64)</f>
        <v>65</v>
      </c>
      <c r="D65" s="73">
        <f t="shared" si="9"/>
        <v>80</v>
      </c>
      <c r="E65" s="73">
        <f t="shared" si="9"/>
        <v>51</v>
      </c>
      <c r="F65" s="74">
        <f t="shared" si="9"/>
        <v>57</v>
      </c>
      <c r="G65" s="100">
        <f t="shared" si="9"/>
        <v>73</v>
      </c>
      <c r="H65" s="73">
        <f t="shared" si="9"/>
        <v>77</v>
      </c>
      <c r="I65" s="73">
        <f t="shared" si="9"/>
        <v>75</v>
      </c>
      <c r="J65" s="74">
        <f t="shared" si="9"/>
        <v>36</v>
      </c>
      <c r="K65" s="100">
        <f t="shared" ref="K65:N65" si="10">SUM(K61:K64)</f>
        <v>22</v>
      </c>
      <c r="L65" s="73">
        <f t="shared" si="10"/>
        <v>82</v>
      </c>
      <c r="M65" s="73">
        <f t="shared" si="10"/>
        <v>34</v>
      </c>
      <c r="N65" s="74">
        <f t="shared" si="10"/>
        <v>30</v>
      </c>
      <c r="O65" s="3"/>
    </row>
    <row r="66" spans="2:15" s="14" customFormat="1" ht="13.9" thickBot="1">
      <c r="B66" s="72" t="s">
        <v>69</v>
      </c>
      <c r="C66" s="421">
        <f>C65+D65</f>
        <v>145</v>
      </c>
      <c r="D66" s="422"/>
      <c r="E66" s="423">
        <f>E65+F65</f>
        <v>108</v>
      </c>
      <c r="F66" s="424"/>
      <c r="G66" s="421">
        <f>G65+H65</f>
        <v>150</v>
      </c>
      <c r="H66" s="422"/>
      <c r="I66" s="423">
        <f>I65+J65</f>
        <v>111</v>
      </c>
      <c r="J66" s="424"/>
      <c r="K66" s="421">
        <f>K65+L65</f>
        <v>104</v>
      </c>
      <c r="L66" s="422"/>
      <c r="M66" s="423">
        <f>M65+N65</f>
        <v>64</v>
      </c>
      <c r="N66" s="424"/>
      <c r="O66" s="1"/>
    </row>
    <row r="67" spans="2:15" ht="13.9" thickBot="1">
      <c r="B67" s="433" t="s">
        <v>23</v>
      </c>
      <c r="C67" s="434"/>
      <c r="D67" s="434"/>
      <c r="E67" s="434"/>
      <c r="F67" s="434"/>
      <c r="G67" s="434"/>
      <c r="H67" s="434"/>
      <c r="I67" s="434"/>
      <c r="J67" s="434"/>
      <c r="K67" s="434"/>
      <c r="L67" s="434"/>
      <c r="M67" s="434"/>
      <c r="N67" s="435"/>
      <c r="O67" s="3"/>
    </row>
    <row r="68" spans="2:15">
      <c r="B68" s="44" t="s">
        <v>38</v>
      </c>
      <c r="C68" s="104">
        <v>10</v>
      </c>
      <c r="D68" s="16">
        <v>10</v>
      </c>
      <c r="E68" s="16">
        <v>21</v>
      </c>
      <c r="F68" s="105">
        <v>19</v>
      </c>
      <c r="G68" s="104">
        <v>30</v>
      </c>
      <c r="H68" s="183">
        <v>22</v>
      </c>
      <c r="I68" s="184"/>
      <c r="J68" s="185"/>
      <c r="K68" s="184"/>
      <c r="L68" s="317"/>
      <c r="M68" s="184"/>
      <c r="N68" s="185"/>
      <c r="O68" s="17"/>
    </row>
    <row r="69" spans="2:15">
      <c r="B69" s="9" t="s">
        <v>52</v>
      </c>
      <c r="C69" s="27">
        <v>21</v>
      </c>
      <c r="D69" s="18">
        <v>20</v>
      </c>
      <c r="E69" s="111"/>
      <c r="F69" s="112"/>
      <c r="G69" s="110"/>
      <c r="H69" s="147"/>
      <c r="I69" s="189">
        <v>29</v>
      </c>
      <c r="J69" s="190">
        <v>21</v>
      </c>
      <c r="K69" s="110"/>
      <c r="L69" s="111"/>
      <c r="M69" s="110"/>
      <c r="N69" s="112"/>
      <c r="O69" s="17"/>
    </row>
    <row r="70" spans="2:15" hidden="1">
      <c r="B70" s="9" t="s">
        <v>30</v>
      </c>
      <c r="C70" s="110"/>
      <c r="D70" s="111"/>
      <c r="E70" s="111"/>
      <c r="F70" s="112"/>
      <c r="G70" s="110"/>
      <c r="H70" s="147"/>
      <c r="I70" s="110"/>
      <c r="J70" s="112"/>
      <c r="K70" s="110"/>
      <c r="L70" s="111"/>
      <c r="M70" s="110"/>
      <c r="N70" s="112"/>
      <c r="O70" s="17"/>
    </row>
    <row r="71" spans="2:15">
      <c r="B71" s="9" t="s">
        <v>49</v>
      </c>
      <c r="C71" s="27">
        <v>5</v>
      </c>
      <c r="D71" s="18">
        <v>5</v>
      </c>
      <c r="E71" s="18">
        <v>23</v>
      </c>
      <c r="F71" s="19">
        <v>0</v>
      </c>
      <c r="G71" s="27">
        <v>1</v>
      </c>
      <c r="H71" s="43">
        <v>28</v>
      </c>
      <c r="I71" s="110"/>
      <c r="J71" s="112"/>
      <c r="K71" s="110"/>
      <c r="L71" s="111"/>
      <c r="M71" s="110"/>
      <c r="N71" s="112"/>
      <c r="O71" s="17"/>
    </row>
    <row r="72" spans="2:15" ht="13.9" thickBot="1">
      <c r="B72" s="15" t="s">
        <v>70</v>
      </c>
      <c r="C72" s="28">
        <v>0</v>
      </c>
      <c r="D72" s="20">
        <v>23</v>
      </c>
      <c r="E72" s="122"/>
      <c r="F72" s="123"/>
      <c r="G72" s="121"/>
      <c r="H72" s="165"/>
      <c r="I72" s="179"/>
      <c r="J72" s="181"/>
      <c r="K72" s="338">
        <v>0</v>
      </c>
      <c r="L72" s="194">
        <v>28</v>
      </c>
      <c r="M72" s="194">
        <v>0</v>
      </c>
      <c r="N72" s="195">
        <v>26</v>
      </c>
      <c r="O72" s="17"/>
    </row>
    <row r="73" spans="2:15" s="13" customFormat="1" ht="13.9" thickBot="1">
      <c r="B73" s="12" t="s">
        <v>18</v>
      </c>
      <c r="C73" s="376">
        <f t="shared" ref="C73:H73" si="11">SUM(C68:C72)</f>
        <v>36</v>
      </c>
      <c r="D73" s="70">
        <f t="shared" si="11"/>
        <v>58</v>
      </c>
      <c r="E73" s="376">
        <f t="shared" si="11"/>
        <v>44</v>
      </c>
      <c r="F73" s="70">
        <f t="shared" si="11"/>
        <v>19</v>
      </c>
      <c r="G73" s="182">
        <f t="shared" si="11"/>
        <v>31</v>
      </c>
      <c r="H73" s="70">
        <f t="shared" si="11"/>
        <v>50</v>
      </c>
      <c r="I73" s="68">
        <f t="shared" ref="I73:J73" si="12">SUM(I68:I72)</f>
        <v>29</v>
      </c>
      <c r="J73" s="70">
        <f t="shared" si="12"/>
        <v>21</v>
      </c>
      <c r="K73" s="376">
        <f t="shared" ref="K73:L73" si="13">SUM(K68:K72)</f>
        <v>0</v>
      </c>
      <c r="L73" s="68">
        <f t="shared" si="13"/>
        <v>28</v>
      </c>
      <c r="M73" s="68">
        <f t="shared" ref="M73:N73" si="14">SUM(M68:M72)</f>
        <v>0</v>
      </c>
      <c r="N73" s="70">
        <f t="shared" si="14"/>
        <v>26</v>
      </c>
      <c r="O73" s="3"/>
    </row>
    <row r="74" spans="2:15" s="14" customFormat="1" ht="13.9" thickBot="1">
      <c r="B74" s="72" t="s">
        <v>69</v>
      </c>
      <c r="C74" s="421">
        <f>C73+D73</f>
        <v>94</v>
      </c>
      <c r="D74" s="422"/>
      <c r="E74" s="423">
        <f>E73+F73</f>
        <v>63</v>
      </c>
      <c r="F74" s="424"/>
      <c r="G74" s="421">
        <f>G73+H73</f>
        <v>81</v>
      </c>
      <c r="H74" s="422"/>
      <c r="I74" s="423">
        <f>I73+J73</f>
        <v>50</v>
      </c>
      <c r="J74" s="424"/>
      <c r="K74" s="421">
        <f>K73+L73</f>
        <v>28</v>
      </c>
      <c r="L74" s="422"/>
      <c r="M74" s="423">
        <f>M73+N73</f>
        <v>26</v>
      </c>
      <c r="N74" s="424"/>
      <c r="O74" s="1"/>
    </row>
  </sheetData>
  <sheetProtection algorithmName="SHA-512" hashValue="YXmX4vLjrjiMEqVVErspXRniiBspWVtND5DjXAId8BMXkHHIxxx2o699V5NOQpqxH7bc57BG/OxFuV6nhSXvNw==" saltValue="V3Z4ZOe0+KpGK7aDU2Wqkw==" spinCount="100000" sheet="1" objects="1" scenarios="1"/>
  <mergeCells count="59">
    <mergeCell ref="B11:B12"/>
    <mergeCell ref="O12:P12"/>
    <mergeCell ref="C25:D25"/>
    <mergeCell ref="E25:F25"/>
    <mergeCell ref="C36:D36"/>
    <mergeCell ref="E36:F36"/>
    <mergeCell ref="K25:L25"/>
    <mergeCell ref="M25:N25"/>
    <mergeCell ref="K36:L36"/>
    <mergeCell ref="M36:N36"/>
    <mergeCell ref="C11:F11"/>
    <mergeCell ref="C12:D12"/>
    <mergeCell ref="E12:F12"/>
    <mergeCell ref="C13:D13"/>
    <mergeCell ref="E13:F13"/>
    <mergeCell ref="K11:N11"/>
    <mergeCell ref="C74:D74"/>
    <mergeCell ref="G11:J11"/>
    <mergeCell ref="G12:H12"/>
    <mergeCell ref="I12:J12"/>
    <mergeCell ref="G13:H13"/>
    <mergeCell ref="I13:J13"/>
    <mergeCell ref="G25:H25"/>
    <mergeCell ref="I25:J25"/>
    <mergeCell ref="G36:H36"/>
    <mergeCell ref="E74:F74"/>
    <mergeCell ref="C43:D43"/>
    <mergeCell ref="E43:F43"/>
    <mergeCell ref="C59:D59"/>
    <mergeCell ref="E59:F59"/>
    <mergeCell ref="C66:D66"/>
    <mergeCell ref="E66:F66"/>
    <mergeCell ref="K74:L74"/>
    <mergeCell ref="M74:N74"/>
    <mergeCell ref="B14:N14"/>
    <mergeCell ref="B26:N26"/>
    <mergeCell ref="B37:N37"/>
    <mergeCell ref="B44:N44"/>
    <mergeCell ref="B60:N60"/>
    <mergeCell ref="B67:N67"/>
    <mergeCell ref="K43:L43"/>
    <mergeCell ref="M43:N43"/>
    <mergeCell ref="K59:L59"/>
    <mergeCell ref="M59:N59"/>
    <mergeCell ref="G74:H74"/>
    <mergeCell ref="I74:J74"/>
    <mergeCell ref="I36:J36"/>
    <mergeCell ref="G43:H43"/>
    <mergeCell ref="K66:L66"/>
    <mergeCell ref="M66:N66"/>
    <mergeCell ref="G66:H66"/>
    <mergeCell ref="I66:J66"/>
    <mergeCell ref="K12:L12"/>
    <mergeCell ref="M12:N12"/>
    <mergeCell ref="K13:L13"/>
    <mergeCell ref="M13:N13"/>
    <mergeCell ref="I43:J43"/>
    <mergeCell ref="G59:H59"/>
    <mergeCell ref="I59:J59"/>
  </mergeCells>
  <phoneticPr fontId="0" type="noConversion"/>
  <printOptions horizontalCentered="1"/>
  <pageMargins left="0.27559055118110237" right="0.74803149606299213" top="0.62992125984251968" bottom="0.55118110236220474" header="0" footer="0"/>
  <pageSetup scale="55" orientation="landscape" horizontalDpi="360" verticalDpi="36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8:U82"/>
  <sheetViews>
    <sheetView showGridLines="0" zoomScale="80" zoomScaleNormal="80" zoomScaleSheetLayoutView="80" workbookViewId="0">
      <selection activeCell="B11" sqref="B11:B13"/>
    </sheetView>
  </sheetViews>
  <sheetFormatPr defaultColWidth="11.42578125" defaultRowHeight="13.15"/>
  <cols>
    <col min="1" max="1" width="1.7109375" style="46" customWidth="1"/>
    <col min="2" max="2" width="29.42578125" style="46" customWidth="1"/>
    <col min="3" max="16" width="11.140625" style="46" customWidth="1"/>
    <col min="17" max="17" width="12" style="46" customWidth="1"/>
    <col min="18" max="19" width="11.140625" style="46" customWidth="1"/>
    <col min="20" max="20" width="12.28515625" style="46" customWidth="1"/>
    <col min="21" max="21" width="11.140625" style="46" customWidth="1"/>
    <col min="22" max="22" width="1.7109375" style="46" customWidth="1"/>
    <col min="23" max="16384" width="11.42578125" style="46"/>
  </cols>
  <sheetData>
    <row r="8" spans="2:21" ht="15.75" customHeight="1">
      <c r="B8" s="369" t="s">
        <v>24</v>
      </c>
    </row>
    <row r="9" spans="2:21" ht="15.75" customHeight="1">
      <c r="B9" s="31" t="s">
        <v>80</v>
      </c>
    </row>
    <row r="10" spans="2:21" ht="13.9" thickBot="1"/>
    <row r="11" spans="2:21" s="47" customFormat="1" ht="21.75" customHeight="1" thickBot="1">
      <c r="B11" s="416" t="s">
        <v>81</v>
      </c>
      <c r="C11" s="454" t="s">
        <v>3</v>
      </c>
      <c r="D11" s="455"/>
      <c r="E11" s="455"/>
      <c r="F11" s="455"/>
      <c r="G11" s="455"/>
      <c r="H11" s="456"/>
      <c r="I11" s="454" t="s">
        <v>4</v>
      </c>
      <c r="J11" s="455"/>
      <c r="K11" s="455"/>
      <c r="L11" s="455"/>
      <c r="M11" s="455"/>
      <c r="N11" s="456"/>
      <c r="O11" s="454" t="s">
        <v>5</v>
      </c>
      <c r="P11" s="455"/>
      <c r="Q11" s="455"/>
      <c r="R11" s="455"/>
      <c r="S11" s="455"/>
      <c r="T11" s="456"/>
      <c r="U11" s="76"/>
    </row>
    <row r="12" spans="2:21" ht="17.25" customHeight="1">
      <c r="B12" s="484"/>
      <c r="C12" s="480" t="s">
        <v>6</v>
      </c>
      <c r="D12" s="480"/>
      <c r="E12" s="481"/>
      <c r="F12" s="472" t="s">
        <v>27</v>
      </c>
      <c r="G12" s="473"/>
      <c r="H12" s="474"/>
      <c r="I12" s="473" t="s">
        <v>8</v>
      </c>
      <c r="J12" s="473"/>
      <c r="K12" s="475"/>
      <c r="L12" s="480" t="s">
        <v>9</v>
      </c>
      <c r="M12" s="480"/>
      <c r="N12" s="481"/>
      <c r="O12" s="472" t="s">
        <v>10</v>
      </c>
      <c r="P12" s="473"/>
      <c r="Q12" s="474"/>
      <c r="R12" s="473" t="s">
        <v>11</v>
      </c>
      <c r="S12" s="473"/>
      <c r="T12" s="475"/>
      <c r="U12" s="3"/>
    </row>
    <row r="13" spans="2:21" s="8" customFormat="1" ht="13.9" thickBot="1">
      <c r="B13" s="417"/>
      <c r="C13" s="476" t="s">
        <v>82</v>
      </c>
      <c r="D13" s="477"/>
      <c r="E13" s="391" t="s">
        <v>83</v>
      </c>
      <c r="F13" s="477" t="s">
        <v>82</v>
      </c>
      <c r="G13" s="477"/>
      <c r="H13" s="115" t="s">
        <v>83</v>
      </c>
      <c r="I13" s="476" t="s">
        <v>82</v>
      </c>
      <c r="J13" s="477"/>
      <c r="K13" s="391" t="s">
        <v>83</v>
      </c>
      <c r="L13" s="477" t="s">
        <v>82</v>
      </c>
      <c r="M13" s="477"/>
      <c r="N13" s="116" t="s">
        <v>83</v>
      </c>
      <c r="O13" s="476" t="s">
        <v>82</v>
      </c>
      <c r="P13" s="477"/>
      <c r="Q13" s="391" t="s">
        <v>84</v>
      </c>
      <c r="R13" s="477" t="s">
        <v>82</v>
      </c>
      <c r="S13" s="477"/>
      <c r="T13" s="116" t="s">
        <v>84</v>
      </c>
      <c r="U13" s="1"/>
    </row>
    <row r="14" spans="2:21">
      <c r="B14" s="329" t="s">
        <v>30</v>
      </c>
      <c r="C14" s="478">
        <f>SUM(C26+D26+C50+D50+C42+D42+C62+D62+C71+D71)</f>
        <v>0</v>
      </c>
      <c r="D14" s="479"/>
      <c r="E14" s="81">
        <f>SUM(E26+E50+E42+E62+E71)</f>
        <v>0</v>
      </c>
      <c r="F14" s="478">
        <f>SUM(F26+G26+F50+G50+F42+G42+F62+G62+F71+G71)</f>
        <v>0</v>
      </c>
      <c r="G14" s="479"/>
      <c r="H14" s="81">
        <f>SUM(H26+H50+H42+H62+H71)</f>
        <v>32</v>
      </c>
      <c r="I14" s="478">
        <f>SUM(I26+J26+I50+J50+I42+J42+I62+J62+I71+J71)</f>
        <v>3</v>
      </c>
      <c r="J14" s="479"/>
      <c r="K14" s="81">
        <f>SUM(K26+K50+K42+K62+K71)</f>
        <v>39</v>
      </c>
      <c r="L14" s="478">
        <f>SUM(L26+M26+L50+M50+L42+M42+L62+M62+L71+M71)</f>
        <v>34</v>
      </c>
      <c r="M14" s="479"/>
      <c r="N14" s="81">
        <f>SUM(N26+N50+N42+N62+N71)</f>
        <v>34</v>
      </c>
      <c r="O14" s="478">
        <f>SUM(O26+P26+O50+P50+O42+P42+O62+P62+O71+P71)</f>
        <v>43</v>
      </c>
      <c r="P14" s="479"/>
      <c r="Q14" s="81">
        <f>SUM(Q26+Q50+Q42+Q62+Q71)</f>
        <v>43</v>
      </c>
      <c r="R14" s="478">
        <f>SUM(R26+S26+R50+S50+R42+S42+R62+S62+R71+S71)</f>
        <v>1</v>
      </c>
      <c r="S14" s="479"/>
      <c r="T14" s="7">
        <f>SUM(T26+T50+T42+T62+T71)</f>
        <v>15</v>
      </c>
      <c r="U14" s="8"/>
    </row>
    <row r="15" spans="2:21">
      <c r="B15" s="330" t="s">
        <v>37</v>
      </c>
      <c r="C15" s="463">
        <f t="shared" ref="C15" si="0">SUM(C46+D46)</f>
        <v>0</v>
      </c>
      <c r="D15" s="464"/>
      <c r="E15" s="79">
        <f t="shared" ref="E15" si="1">SUM(E46)</f>
        <v>0</v>
      </c>
      <c r="F15" s="463">
        <f t="shared" ref="F15" si="2">SUM(F46+G46)</f>
        <v>0</v>
      </c>
      <c r="G15" s="464"/>
      <c r="H15" s="79">
        <f t="shared" ref="H15" si="3">SUM(H46)</f>
        <v>0</v>
      </c>
      <c r="I15" s="463">
        <f t="shared" ref="I15" si="4">SUM(I46+J46)</f>
        <v>2</v>
      </c>
      <c r="J15" s="464"/>
      <c r="K15" s="79">
        <f t="shared" ref="K15" si="5">SUM(K46)</f>
        <v>25</v>
      </c>
      <c r="L15" s="463">
        <f t="shared" ref="L15" si="6">SUM(L46+M46)</f>
        <v>0</v>
      </c>
      <c r="M15" s="464"/>
      <c r="N15" s="79">
        <f t="shared" ref="N15" si="7">SUM(N46)</f>
        <v>0</v>
      </c>
      <c r="O15" s="463">
        <f t="shared" ref="O15" si="8">SUM(O46+P46)</f>
        <v>0</v>
      </c>
      <c r="P15" s="464"/>
      <c r="Q15" s="79">
        <f t="shared" ref="Q15" si="9">SUM(Q46)</f>
        <v>0</v>
      </c>
      <c r="R15" s="463">
        <f t="shared" ref="R15" si="10">SUM(R46+S46)</f>
        <v>0</v>
      </c>
      <c r="S15" s="464"/>
      <c r="T15" s="22">
        <f t="shared" ref="T15" si="11">SUM(T46)</f>
        <v>0</v>
      </c>
      <c r="U15" s="8"/>
    </row>
    <row r="16" spans="2:21">
      <c r="B16" s="330" t="s">
        <v>38</v>
      </c>
      <c r="C16" s="463">
        <f>SUM(C27+D27+C39+D39+C47+D47+C57+D57+C76+D76+C69+D69)</f>
        <v>0</v>
      </c>
      <c r="D16" s="464"/>
      <c r="E16" s="79">
        <f>SUM(E27+E39+E47+E57+E76+E69)</f>
        <v>0</v>
      </c>
      <c r="F16" s="463">
        <f>SUM(F27+G27+F39+G39+F47+G47+F57+G57+F76+G76+F69+G69)</f>
        <v>0</v>
      </c>
      <c r="G16" s="464"/>
      <c r="H16" s="79">
        <f>SUM(H27+H39+H47+H57+H76+H69)</f>
        <v>17</v>
      </c>
      <c r="I16" s="463">
        <f>SUM(I27+J27+I39+J39+I47+J47+I57+J57+I76+J76+I69+J69)</f>
        <v>5</v>
      </c>
      <c r="J16" s="464"/>
      <c r="K16" s="79">
        <f>SUM(K27+K39+K47+K57+K76+K69)</f>
        <v>76</v>
      </c>
      <c r="L16" s="463">
        <f>SUM(L27+M27+L39+M39+L47+M47+L57+M57+L76+M76+L69+M69)</f>
        <v>16</v>
      </c>
      <c r="M16" s="464"/>
      <c r="N16" s="79">
        <f>SUM(N27+N39+N47+N57+N76+N69)</f>
        <v>84</v>
      </c>
      <c r="O16" s="463">
        <f>SUM(O27+P27+O39+P39+O47+P47+O57+P57+O76+P76+O69+P69)</f>
        <v>86</v>
      </c>
      <c r="P16" s="464"/>
      <c r="Q16" s="79">
        <f>SUM(Q27+Q39+Q47+Q57+Q76+Q69)</f>
        <v>311</v>
      </c>
      <c r="R16" s="463">
        <f>SUM(R27+S27+R39+S39+R47+S47+R57+S57+R76+S76+R69+S69)</f>
        <v>29</v>
      </c>
      <c r="S16" s="464"/>
      <c r="T16" s="22">
        <f>SUM(T27+T39+T47+T57+T76+T69)</f>
        <v>259</v>
      </c>
      <c r="U16" s="8"/>
    </row>
    <row r="17" spans="2:21">
      <c r="B17" s="330" t="s">
        <v>85</v>
      </c>
      <c r="C17" s="463">
        <f>SUM(C28+D28+C29+D29+C30+D30+C32+D32+C40+D40+C48+D48+C49+D49+C58+D58+C59+D59+C60+D60+C66+D66+C67+D67+C77+D7+C78+D78+C51+D51+C68+D68+C70+D70+D77+C80+D80)</f>
        <v>0</v>
      </c>
      <c r="D17" s="464"/>
      <c r="E17" s="79">
        <f>SUM(E28+E29+E30+E32+E40+E48+E49+E58+E59+E60+E66+E67+E77+E78+E51+E68+E70+E80)</f>
        <v>0</v>
      </c>
      <c r="F17" s="463">
        <f>SUM(F28+G28+F29+G29+F30+G30+F32+G32+F40+G40+F48+G48+F49+G49+F58+G58+F59+G59+F60+G60+F66+G66+F67+G67+F77+G7+F78+G78+F51+G51+F68+G68+F70+G70+G77+F80+G80)</f>
        <v>0</v>
      </c>
      <c r="G17" s="464"/>
      <c r="H17" s="79">
        <f>SUM(H28+H29+H30+H32+H40+H48+H49+H58+H59+H60+H66+H67+H77+H78+H51+H68+H70+H80)</f>
        <v>29</v>
      </c>
      <c r="I17" s="463">
        <f>SUM(I28+J28+I29+J29+I30+J30+I32+J32+I40+J40+I48+J48+I49+J49+I58+J58+I59+J59+I60+J60+I66+J66+I67+J67+I77+J7+I78+J78+I51+J51+I68+J68+I70+J70+J77+I80+J80)</f>
        <v>3</v>
      </c>
      <c r="J17" s="464"/>
      <c r="K17" s="79">
        <f>SUM(K28+K29+K30+K32+K40+K48+K49+K58+K59+K60+K66+K67+K77+K78+K51+K68+K70+K80)</f>
        <v>120</v>
      </c>
      <c r="L17" s="463">
        <f>SUM(L28+M28+L29+M29+L30+M30+L32+M32+L40+M40+L48+M48+L49+M49+L58+M58+L59+M59+L60+M60+L66+M66+L67+M67+L77+M7+L78+M78+L51+M51+L68+M68+L70+M70+M77+L80+M80)</f>
        <v>48</v>
      </c>
      <c r="M17" s="464"/>
      <c r="N17" s="79">
        <f>SUM(N28+N29+N30+N32+N40+N48+N49+N58+N59+N60+N66+N67+N77+N78+N51+N68+N70+N80)</f>
        <v>593</v>
      </c>
      <c r="O17" s="463">
        <f>SUM(O28+P28+O29+P29+O30+P30+O32+P32+O40+P40+O48+P48+O49+P49+O58+P58+O59+P59+O60+P60+O66+P66+O67+P67+O77+P7+O78+P78+O51+P51+O68+P68+O70+P70+P77+O80+P80)</f>
        <v>283</v>
      </c>
      <c r="P17" s="464"/>
      <c r="Q17" s="79">
        <f>SUM(Q28+Q29+Q30+Q32+Q40+Q48+Q49+Q58+Q59+Q60+Q66+Q67+Q77+Q78+Q51+Q68+Q70+Q80)</f>
        <v>1594</v>
      </c>
      <c r="R17" s="463">
        <f>SUM(R28+S28+R29+S29+R30+S30+R32+S32+R40+S40+R48+S48+R49+S49+R58+S58+R59+S59+R60+S60+R66+S66+R67+S67+R77+S7+R78+S78+R51+S51+R68+S68+R70+S70+S77+R80+S80)</f>
        <v>120</v>
      </c>
      <c r="S17" s="464"/>
      <c r="T17" s="22">
        <f>SUM(T28+T29+T30+T32+T40+T48+T49+T58+T59+T60+T66+T67+T77+T78+T51+T68+T70+T80)</f>
        <v>1542</v>
      </c>
      <c r="U17" s="8"/>
    </row>
    <row r="18" spans="2:21">
      <c r="B18" s="330" t="s">
        <v>86</v>
      </c>
      <c r="C18" s="146"/>
      <c r="D18" s="136"/>
      <c r="E18" s="118"/>
      <c r="F18" s="471">
        <f>F34</f>
        <v>50</v>
      </c>
      <c r="G18" s="466"/>
      <c r="H18" s="22">
        <f>H34</f>
        <v>282</v>
      </c>
      <c r="I18" s="146"/>
      <c r="J18" s="136"/>
      <c r="K18" s="118"/>
      <c r="L18" s="471">
        <f>L34</f>
        <v>0</v>
      </c>
      <c r="M18" s="466"/>
      <c r="N18" s="22">
        <f>N34</f>
        <v>0</v>
      </c>
      <c r="O18" s="465">
        <f>O34</f>
        <v>0</v>
      </c>
      <c r="P18" s="466"/>
      <c r="Q18" s="22">
        <f>Q34</f>
        <v>0</v>
      </c>
      <c r="R18" s="471">
        <f>R34</f>
        <v>0</v>
      </c>
      <c r="S18" s="466"/>
      <c r="T18" s="22">
        <f>T34</f>
        <v>0</v>
      </c>
      <c r="U18" s="8"/>
    </row>
    <row r="19" spans="2:21">
      <c r="B19" s="330" t="s">
        <v>87</v>
      </c>
      <c r="C19" s="465">
        <f>SUM(C52+D52+C31+D31)</f>
        <v>0</v>
      </c>
      <c r="D19" s="466"/>
      <c r="E19" s="79">
        <f>SUM(E33+E52+E31)</f>
        <v>0</v>
      </c>
      <c r="F19" s="465">
        <f>SUM(F52+G52+F31+G31)</f>
        <v>0</v>
      </c>
      <c r="G19" s="466"/>
      <c r="H19" s="79">
        <f>SUM(H33+H52+H31)</f>
        <v>0</v>
      </c>
      <c r="I19" s="465">
        <f>SUM(I52+J52+I31+J31)</f>
        <v>0</v>
      </c>
      <c r="J19" s="466"/>
      <c r="K19" s="79">
        <f>SUM(K33+K52+K31)</f>
        <v>0</v>
      </c>
      <c r="L19" s="465">
        <f>SUM(L52+M52+L31+M31)</f>
        <v>0</v>
      </c>
      <c r="M19" s="466"/>
      <c r="N19" s="79">
        <f>SUM(N33+N52+N31)</f>
        <v>0</v>
      </c>
      <c r="O19" s="465">
        <f>SUM(O52+P52+O31+P31)</f>
        <v>0</v>
      </c>
      <c r="P19" s="466"/>
      <c r="Q19" s="79">
        <f>SUM(Q33+Q52+Q31)</f>
        <v>0</v>
      </c>
      <c r="R19" s="465">
        <f>SUM(R52+S52+R31+S31)</f>
        <v>0</v>
      </c>
      <c r="S19" s="466"/>
      <c r="T19" s="22">
        <f>SUM(T33+T52+T31)</f>
        <v>0</v>
      </c>
      <c r="U19" s="8"/>
    </row>
    <row r="20" spans="2:21" ht="13.9" thickBot="1">
      <c r="B20" s="331" t="s">
        <v>40</v>
      </c>
      <c r="C20" s="467">
        <f>SUM(C35+D35+C41+D41+C53+D53+C61+D61+C79+D79+C72+D72)</f>
        <v>0</v>
      </c>
      <c r="D20" s="468"/>
      <c r="E20" s="38">
        <f>SUM(E35+E41+E53+E61+E79+E72)</f>
        <v>0</v>
      </c>
      <c r="F20" s="467">
        <f>SUM(F35+G35+F41+G41+F53+G53+F61+G61+F79+G79+F72+G72)</f>
        <v>0</v>
      </c>
      <c r="G20" s="468"/>
      <c r="H20" s="38">
        <f>SUM(H35+H41+H53+H61+H79+H72)</f>
        <v>26</v>
      </c>
      <c r="I20" s="467">
        <f>SUM(I35+J35+I41+J41+I53+J53+I61+J61+I79+J79+I72+J72)</f>
        <v>3</v>
      </c>
      <c r="J20" s="468"/>
      <c r="K20" s="38">
        <f>SUM(K35+K41+K53+K61+K79+K72)</f>
        <v>60</v>
      </c>
      <c r="L20" s="467">
        <f>SUM(L35+M35+L41+M41+L53+M53+L61+M61+L79+M79+L72+M72)</f>
        <v>22</v>
      </c>
      <c r="M20" s="468"/>
      <c r="N20" s="38">
        <f>SUM(N35+N41+N53+N61+N79+N72)</f>
        <v>174</v>
      </c>
      <c r="O20" s="467">
        <f>SUM(O35+P35+O41+P41+O53+P53+O61+P61+O79+P79+O72+P72)</f>
        <v>119</v>
      </c>
      <c r="P20" s="468"/>
      <c r="Q20" s="38">
        <f>SUM(Q35+Q41+Q53+Q61+Q79+Q72)</f>
        <v>352</v>
      </c>
      <c r="R20" s="467">
        <f>SUM(R35+S35+R41+S41+R53+S53+R61+S61+R79+S79+R72+S72)</f>
        <v>22</v>
      </c>
      <c r="S20" s="468"/>
      <c r="T20" s="23">
        <f>SUM(T35+T41+T53+T61+T79+T72)</f>
        <v>253</v>
      </c>
      <c r="U20" s="8"/>
    </row>
    <row r="21" spans="2:21" ht="27.75" customHeight="1" thickBot="1">
      <c r="B21" s="482" t="s">
        <v>88</v>
      </c>
      <c r="C21" s="469">
        <f>C37+C44+C55+C64+C74+C82</f>
        <v>0</v>
      </c>
      <c r="D21" s="470"/>
      <c r="E21" s="390">
        <f>E37+E44+E55+E64+E74+E82</f>
        <v>0</v>
      </c>
      <c r="F21" s="470">
        <f>F37+F44+F55+F64+F74+F82</f>
        <v>50</v>
      </c>
      <c r="G21" s="470"/>
      <c r="H21" s="75">
        <f>H37+H44+H55+H64+H74+H82</f>
        <v>386</v>
      </c>
      <c r="I21" s="469">
        <f>I37+I44+I55+I64+I74+I82</f>
        <v>16</v>
      </c>
      <c r="J21" s="470"/>
      <c r="K21" s="390">
        <f>K37+K44+K55+K64+K74+K82</f>
        <v>320</v>
      </c>
      <c r="L21" s="470">
        <f>L37+L44+L55+L64+L74+L82</f>
        <v>120</v>
      </c>
      <c r="M21" s="470"/>
      <c r="N21" s="75">
        <f>N37+N44+N55+N64+N74+N82</f>
        <v>885</v>
      </c>
      <c r="O21" s="469">
        <f>SUM(O14:O20)</f>
        <v>531</v>
      </c>
      <c r="P21" s="470"/>
      <c r="Q21" s="390">
        <f>SUM(Q14:Q20)</f>
        <v>2300</v>
      </c>
      <c r="R21" s="470">
        <f>R37+R44+R55+R64+R74+R82</f>
        <v>172</v>
      </c>
      <c r="S21" s="470"/>
      <c r="T21" s="75">
        <f>T37+T44+T55+T64+T74+T82</f>
        <v>2069</v>
      </c>
      <c r="U21" s="77"/>
    </row>
    <row r="22" spans="2:21" ht="14.45" thickBot="1">
      <c r="B22" s="482"/>
      <c r="C22" s="454" t="s">
        <v>89</v>
      </c>
      <c r="D22" s="455"/>
      <c r="E22" s="456"/>
      <c r="F22" s="454" t="s">
        <v>90</v>
      </c>
      <c r="G22" s="455"/>
      <c r="H22" s="456"/>
      <c r="I22" s="454" t="s">
        <v>89</v>
      </c>
      <c r="J22" s="455"/>
      <c r="K22" s="456"/>
      <c r="L22" s="454" t="s">
        <v>90</v>
      </c>
      <c r="M22" s="455"/>
      <c r="N22" s="456"/>
      <c r="O22" s="454" t="s">
        <v>89</v>
      </c>
      <c r="P22" s="455"/>
      <c r="Q22" s="456"/>
      <c r="R22" s="454" t="s">
        <v>90</v>
      </c>
      <c r="S22" s="455"/>
      <c r="T22" s="456"/>
      <c r="U22" s="76"/>
    </row>
    <row r="23" spans="2:21" ht="19.5" customHeight="1" thickBot="1">
      <c r="B23" s="483"/>
      <c r="C23" s="457">
        <f>E21+H21</f>
        <v>386</v>
      </c>
      <c r="D23" s="458"/>
      <c r="E23" s="458"/>
      <c r="F23" s="459">
        <f>C21+F21</f>
        <v>50</v>
      </c>
      <c r="G23" s="460"/>
      <c r="H23" s="461"/>
      <c r="I23" s="457">
        <f>K21+N21</f>
        <v>1205</v>
      </c>
      <c r="J23" s="458"/>
      <c r="K23" s="458"/>
      <c r="L23" s="459">
        <f>I21+L21</f>
        <v>136</v>
      </c>
      <c r="M23" s="460"/>
      <c r="N23" s="461"/>
      <c r="O23" s="457">
        <f>Q21+T21</f>
        <v>4369</v>
      </c>
      <c r="P23" s="458"/>
      <c r="Q23" s="458"/>
      <c r="R23" s="459">
        <f>O21+R21</f>
        <v>703</v>
      </c>
      <c r="S23" s="460"/>
      <c r="T23" s="461"/>
      <c r="U23" s="77"/>
    </row>
    <row r="24" spans="2:21" ht="16.5" customHeight="1" thickBot="1">
      <c r="B24" s="448" t="s">
        <v>13</v>
      </c>
      <c r="C24" s="449"/>
      <c r="D24" s="449"/>
      <c r="E24" s="449"/>
      <c r="F24" s="449"/>
      <c r="G24" s="449"/>
      <c r="H24" s="449"/>
      <c r="I24" s="449"/>
      <c r="J24" s="449"/>
      <c r="K24" s="449"/>
      <c r="L24" s="449"/>
      <c r="M24" s="449"/>
      <c r="N24" s="449"/>
      <c r="O24" s="449"/>
      <c r="P24" s="449"/>
      <c r="Q24" s="449"/>
      <c r="R24" s="449"/>
      <c r="S24" s="449"/>
      <c r="T24" s="450"/>
      <c r="U24" s="78"/>
    </row>
    <row r="25" spans="2:21" ht="33.75" customHeight="1" thickBot="1">
      <c r="B25" s="45" t="s">
        <v>13</v>
      </c>
      <c r="C25" s="48" t="s">
        <v>91</v>
      </c>
      <c r="D25" s="49" t="s">
        <v>92</v>
      </c>
      <c r="E25" s="50" t="s">
        <v>93</v>
      </c>
      <c r="F25" s="48" t="s">
        <v>91</v>
      </c>
      <c r="G25" s="49" t="s">
        <v>92</v>
      </c>
      <c r="H25" s="51" t="s">
        <v>93</v>
      </c>
      <c r="I25" s="48" t="s">
        <v>91</v>
      </c>
      <c r="J25" s="49" t="s">
        <v>92</v>
      </c>
      <c r="K25" s="50" t="s">
        <v>93</v>
      </c>
      <c r="L25" s="48" t="s">
        <v>91</v>
      </c>
      <c r="M25" s="49" t="s">
        <v>92</v>
      </c>
      <c r="N25" s="51" t="s">
        <v>93</v>
      </c>
      <c r="O25" s="232" t="s">
        <v>91</v>
      </c>
      <c r="P25" s="233" t="s">
        <v>92</v>
      </c>
      <c r="Q25" s="318" t="s">
        <v>94</v>
      </c>
      <c r="R25" s="48" t="s">
        <v>91</v>
      </c>
      <c r="S25" s="49" t="s">
        <v>92</v>
      </c>
      <c r="T25" s="51" t="s">
        <v>94</v>
      </c>
      <c r="U25" s="54"/>
    </row>
    <row r="26" spans="2:21" hidden="1">
      <c r="B26" s="332" t="s">
        <v>30</v>
      </c>
      <c r="C26" s="110"/>
      <c r="D26" s="111"/>
      <c r="E26" s="112"/>
      <c r="F26" s="27"/>
      <c r="G26" s="18"/>
      <c r="H26" s="43"/>
      <c r="I26" s="110"/>
      <c r="J26" s="111"/>
      <c r="K26" s="112"/>
      <c r="L26" s="189"/>
      <c r="M26" s="193"/>
      <c r="N26" s="230"/>
      <c r="O26" s="104"/>
      <c r="P26" s="16"/>
      <c r="Q26" s="105"/>
      <c r="R26" s="27"/>
      <c r="S26" s="18"/>
      <c r="T26" s="19"/>
      <c r="U26" s="17"/>
    </row>
    <row r="27" spans="2:21">
      <c r="B27" s="332" t="s">
        <v>38</v>
      </c>
      <c r="C27" s="110"/>
      <c r="D27" s="111"/>
      <c r="E27" s="112"/>
      <c r="F27" s="27"/>
      <c r="G27" s="18"/>
      <c r="H27" s="43"/>
      <c r="I27" s="110"/>
      <c r="J27" s="111"/>
      <c r="K27" s="112"/>
      <c r="L27" s="189"/>
      <c r="M27" s="193"/>
      <c r="N27" s="230"/>
      <c r="O27" s="27">
        <v>8</v>
      </c>
      <c r="P27" s="18"/>
      <c r="Q27" s="19">
        <v>91</v>
      </c>
      <c r="R27" s="27">
        <v>4</v>
      </c>
      <c r="S27" s="18"/>
      <c r="T27" s="19">
        <v>49</v>
      </c>
      <c r="U27" s="17"/>
    </row>
    <row r="28" spans="2:21">
      <c r="B28" s="332" t="s">
        <v>67</v>
      </c>
      <c r="C28" s="110"/>
      <c r="D28" s="111"/>
      <c r="E28" s="112"/>
      <c r="F28" s="27"/>
      <c r="G28" s="18"/>
      <c r="H28" s="43"/>
      <c r="I28" s="110"/>
      <c r="J28" s="111"/>
      <c r="K28" s="112"/>
      <c r="L28" s="189"/>
      <c r="M28" s="193">
        <v>8</v>
      </c>
      <c r="N28" s="230">
        <v>112</v>
      </c>
      <c r="O28" s="27">
        <v>8</v>
      </c>
      <c r="P28" s="18">
        <v>9</v>
      </c>
      <c r="Q28" s="19">
        <v>215</v>
      </c>
      <c r="R28" s="27">
        <v>12</v>
      </c>
      <c r="S28" s="18">
        <v>9</v>
      </c>
      <c r="T28" s="19">
        <v>281</v>
      </c>
      <c r="U28" s="17"/>
    </row>
    <row r="29" spans="2:21" hidden="1">
      <c r="B29" s="332" t="s">
        <v>52</v>
      </c>
      <c r="C29" s="110"/>
      <c r="D29" s="111"/>
      <c r="E29" s="112"/>
      <c r="F29" s="27"/>
      <c r="G29" s="18"/>
      <c r="H29" s="43"/>
      <c r="I29" s="110"/>
      <c r="J29" s="111"/>
      <c r="K29" s="112"/>
      <c r="L29" s="189"/>
      <c r="M29" s="193"/>
      <c r="N29" s="230"/>
      <c r="O29" s="27"/>
      <c r="P29" s="18"/>
      <c r="Q29" s="19"/>
      <c r="R29" s="27"/>
      <c r="S29" s="18"/>
      <c r="T29" s="19"/>
      <c r="U29" s="17"/>
    </row>
    <row r="30" spans="2:21">
      <c r="B30" s="332" t="s">
        <v>95</v>
      </c>
      <c r="C30" s="110"/>
      <c r="D30" s="111"/>
      <c r="E30" s="112"/>
      <c r="F30" s="27"/>
      <c r="G30" s="18"/>
      <c r="H30" s="43"/>
      <c r="I30" s="110"/>
      <c r="J30" s="111"/>
      <c r="K30" s="112"/>
      <c r="L30" s="189">
        <v>18</v>
      </c>
      <c r="M30" s="193"/>
      <c r="N30" s="230">
        <v>256</v>
      </c>
      <c r="O30" s="27">
        <v>47</v>
      </c>
      <c r="P30" s="18">
        <v>3</v>
      </c>
      <c r="Q30" s="19">
        <v>625</v>
      </c>
      <c r="R30" s="27">
        <v>45</v>
      </c>
      <c r="S30" s="18"/>
      <c r="T30" s="19">
        <v>613</v>
      </c>
      <c r="U30" s="17"/>
    </row>
    <row r="31" spans="2:21" hidden="1">
      <c r="B31" s="332" t="s">
        <v>96</v>
      </c>
      <c r="C31" s="110"/>
      <c r="D31" s="111"/>
      <c r="E31" s="112"/>
      <c r="F31" s="27"/>
      <c r="G31" s="18"/>
      <c r="H31" s="43"/>
      <c r="I31" s="110"/>
      <c r="J31" s="111"/>
      <c r="K31" s="112"/>
      <c r="L31" s="189"/>
      <c r="M31" s="193"/>
      <c r="N31" s="230"/>
      <c r="O31" s="27"/>
      <c r="P31" s="18"/>
      <c r="Q31" s="19"/>
      <c r="R31" s="27"/>
      <c r="S31" s="18"/>
      <c r="T31" s="19"/>
      <c r="U31" s="17"/>
    </row>
    <row r="32" spans="2:21" hidden="1">
      <c r="B32" s="332" t="s">
        <v>97</v>
      </c>
      <c r="C32" s="110"/>
      <c r="D32" s="111"/>
      <c r="E32" s="112"/>
      <c r="F32" s="27"/>
      <c r="G32" s="18"/>
      <c r="H32" s="43"/>
      <c r="I32" s="110"/>
      <c r="J32" s="111"/>
      <c r="K32" s="112"/>
      <c r="L32" s="189"/>
      <c r="M32" s="193"/>
      <c r="N32" s="230"/>
      <c r="O32" s="27"/>
      <c r="P32" s="18"/>
      <c r="Q32" s="19"/>
      <c r="R32" s="27"/>
      <c r="S32" s="18"/>
      <c r="T32" s="19"/>
      <c r="U32" s="17"/>
    </row>
    <row r="33" spans="2:21" hidden="1">
      <c r="B33" s="332" t="s">
        <v>98</v>
      </c>
      <c r="C33" s="110"/>
      <c r="D33" s="111"/>
      <c r="E33" s="112"/>
      <c r="F33" s="27"/>
      <c r="G33" s="18"/>
      <c r="H33" s="43"/>
      <c r="I33" s="110"/>
      <c r="J33" s="111"/>
      <c r="K33" s="112"/>
      <c r="L33" s="189"/>
      <c r="M33" s="193"/>
      <c r="N33" s="230"/>
      <c r="O33" s="27"/>
      <c r="P33" s="18"/>
      <c r="Q33" s="19"/>
      <c r="R33" s="27"/>
      <c r="S33" s="18"/>
      <c r="T33" s="19"/>
      <c r="U33" s="17"/>
    </row>
    <row r="34" spans="2:21">
      <c r="B34" s="333" t="s">
        <v>99</v>
      </c>
      <c r="C34" s="121"/>
      <c r="D34" s="122"/>
      <c r="E34" s="123"/>
      <c r="F34" s="487">
        <v>50</v>
      </c>
      <c r="G34" s="488"/>
      <c r="H34" s="43">
        <v>282</v>
      </c>
      <c r="I34" s="121"/>
      <c r="J34" s="122"/>
      <c r="K34" s="123"/>
      <c r="L34" s="210"/>
      <c r="M34" s="211"/>
      <c r="N34" s="231"/>
      <c r="O34" s="27"/>
      <c r="P34" s="18"/>
      <c r="Q34" s="19"/>
      <c r="R34" s="28"/>
      <c r="S34" s="20"/>
      <c r="T34" s="21"/>
      <c r="U34" s="17"/>
    </row>
    <row r="35" spans="2:21" ht="13.9" thickBot="1">
      <c r="B35" s="333" t="s">
        <v>100</v>
      </c>
      <c r="C35" s="121"/>
      <c r="D35" s="122"/>
      <c r="E35" s="123"/>
      <c r="F35" s="28"/>
      <c r="G35" s="20"/>
      <c r="H35" s="43"/>
      <c r="I35" s="121"/>
      <c r="J35" s="122"/>
      <c r="K35" s="123"/>
      <c r="L35" s="210"/>
      <c r="M35" s="211"/>
      <c r="N35" s="231"/>
      <c r="O35" s="338">
        <v>3</v>
      </c>
      <c r="P35" s="194">
        <v>2</v>
      </c>
      <c r="Q35" s="195">
        <v>52</v>
      </c>
      <c r="R35" s="28">
        <v>2</v>
      </c>
      <c r="S35" s="20">
        <v>3</v>
      </c>
      <c r="T35" s="21">
        <v>72</v>
      </c>
      <c r="U35" s="17"/>
    </row>
    <row r="36" spans="2:21" s="13" customFormat="1" ht="13.9" thickBot="1">
      <c r="B36" s="376" t="s">
        <v>18</v>
      </c>
      <c r="C36" s="67">
        <f t="shared" ref="C36:S36" si="12">SUM(C26:C35)</f>
        <v>0</v>
      </c>
      <c r="D36" s="69">
        <f t="shared" si="12"/>
        <v>0</v>
      </c>
      <c r="E36" s="68">
        <f t="shared" si="12"/>
        <v>0</v>
      </c>
      <c r="F36" s="485">
        <f t="shared" si="12"/>
        <v>50</v>
      </c>
      <c r="G36" s="486"/>
      <c r="H36" s="70">
        <f>SUM(H26:H35)</f>
        <v>282</v>
      </c>
      <c r="I36" s="67">
        <f t="shared" si="12"/>
        <v>0</v>
      </c>
      <c r="J36" s="69">
        <f t="shared" si="12"/>
        <v>0</v>
      </c>
      <c r="K36" s="68">
        <f t="shared" si="12"/>
        <v>0</v>
      </c>
      <c r="L36" s="67">
        <f>SUM(L26:L35)</f>
        <v>18</v>
      </c>
      <c r="M36" s="69">
        <f t="shared" si="12"/>
        <v>8</v>
      </c>
      <c r="N36" s="70">
        <f>SUM(N26:N35)</f>
        <v>368</v>
      </c>
      <c r="O36" s="67">
        <f t="shared" si="12"/>
        <v>66</v>
      </c>
      <c r="P36" s="69">
        <f t="shared" si="12"/>
        <v>14</v>
      </c>
      <c r="Q36" s="73">
        <f>SUM(Q26:Q35)</f>
        <v>983</v>
      </c>
      <c r="R36" s="67">
        <f t="shared" si="12"/>
        <v>63</v>
      </c>
      <c r="S36" s="69">
        <f t="shared" si="12"/>
        <v>12</v>
      </c>
      <c r="T36" s="70">
        <f>SUM(T26:T35)</f>
        <v>1015</v>
      </c>
      <c r="U36" s="3"/>
    </row>
    <row r="37" spans="2:21" s="14" customFormat="1" ht="13.9" thickBot="1">
      <c r="B37" s="376" t="s">
        <v>69</v>
      </c>
      <c r="C37" s="440">
        <f>C36+D36</f>
        <v>0</v>
      </c>
      <c r="D37" s="446"/>
      <c r="E37" s="73">
        <f>E36</f>
        <v>0</v>
      </c>
      <c r="F37" s="440">
        <f>F36+G36</f>
        <v>50</v>
      </c>
      <c r="G37" s="446"/>
      <c r="H37" s="74">
        <f>H36</f>
        <v>282</v>
      </c>
      <c r="I37" s="440">
        <f>I36+J36</f>
        <v>0</v>
      </c>
      <c r="J37" s="446"/>
      <c r="K37" s="73">
        <f>K36</f>
        <v>0</v>
      </c>
      <c r="L37" s="440">
        <f>L36+M36</f>
        <v>26</v>
      </c>
      <c r="M37" s="446"/>
      <c r="N37" s="74">
        <f>N36</f>
        <v>368</v>
      </c>
      <c r="O37" s="440">
        <f>O36+P36</f>
        <v>80</v>
      </c>
      <c r="P37" s="446"/>
      <c r="Q37" s="73">
        <f>Q36</f>
        <v>983</v>
      </c>
      <c r="R37" s="440">
        <f>R36+S36</f>
        <v>75</v>
      </c>
      <c r="S37" s="446"/>
      <c r="T37" s="74">
        <f>T36</f>
        <v>1015</v>
      </c>
      <c r="U37" s="3"/>
    </row>
    <row r="38" spans="2:21" ht="18" thickBot="1">
      <c r="B38" s="451" t="s">
        <v>19</v>
      </c>
      <c r="C38" s="452"/>
      <c r="D38" s="452"/>
      <c r="E38" s="452"/>
      <c r="F38" s="452"/>
      <c r="G38" s="452"/>
      <c r="H38" s="452"/>
      <c r="I38" s="452"/>
      <c r="J38" s="452"/>
      <c r="K38" s="452"/>
      <c r="L38" s="452"/>
      <c r="M38" s="452"/>
      <c r="N38" s="452"/>
      <c r="O38" s="452"/>
      <c r="P38" s="452"/>
      <c r="Q38" s="452"/>
      <c r="R38" s="452"/>
      <c r="S38" s="452"/>
      <c r="T38" s="453"/>
      <c r="U38" s="77"/>
    </row>
    <row r="39" spans="2:21">
      <c r="B39" s="334" t="s">
        <v>38</v>
      </c>
      <c r="C39" s="124"/>
      <c r="D39" s="125"/>
      <c r="E39" s="126"/>
      <c r="F39" s="124"/>
      <c r="G39" s="125"/>
      <c r="H39" s="126"/>
      <c r="I39" s="40">
        <v>1</v>
      </c>
      <c r="J39" s="6">
        <v>1</v>
      </c>
      <c r="K39" s="7">
        <v>20</v>
      </c>
      <c r="L39" s="204">
        <v>8</v>
      </c>
      <c r="M39" s="213">
        <v>4</v>
      </c>
      <c r="N39" s="214">
        <v>72</v>
      </c>
      <c r="O39" s="204">
        <v>46</v>
      </c>
      <c r="P39" s="213">
        <v>16</v>
      </c>
      <c r="Q39" s="214">
        <v>62</v>
      </c>
      <c r="R39" s="204">
        <v>10</v>
      </c>
      <c r="S39" s="213">
        <v>5</v>
      </c>
      <c r="T39" s="214">
        <v>105</v>
      </c>
      <c r="U39" s="8"/>
    </row>
    <row r="40" spans="2:21">
      <c r="B40" s="332" t="s">
        <v>52</v>
      </c>
      <c r="C40" s="117"/>
      <c r="D40" s="127"/>
      <c r="E40" s="120"/>
      <c r="F40" s="117"/>
      <c r="G40" s="127"/>
      <c r="H40" s="120"/>
      <c r="I40" s="41">
        <v>1</v>
      </c>
      <c r="J40" s="315">
        <v>1</v>
      </c>
      <c r="K40" s="22">
        <v>20</v>
      </c>
      <c r="L40" s="205">
        <v>8</v>
      </c>
      <c r="M40" s="196">
        <v>2</v>
      </c>
      <c r="N40" s="197">
        <v>93</v>
      </c>
      <c r="O40" s="205">
        <v>138</v>
      </c>
      <c r="P40" s="196">
        <v>25</v>
      </c>
      <c r="Q40" s="197">
        <v>163</v>
      </c>
      <c r="R40" s="205">
        <v>8</v>
      </c>
      <c r="S40" s="196"/>
      <c r="T40" s="197">
        <v>80</v>
      </c>
      <c r="U40" s="8"/>
    </row>
    <row r="41" spans="2:21">
      <c r="B41" s="333" t="s">
        <v>100</v>
      </c>
      <c r="C41" s="108"/>
      <c r="D41" s="107"/>
      <c r="E41" s="109"/>
      <c r="F41" s="108"/>
      <c r="G41" s="107"/>
      <c r="H41" s="109"/>
      <c r="I41" s="42">
        <v>1</v>
      </c>
      <c r="J41" s="10">
        <v>1</v>
      </c>
      <c r="K41" s="11">
        <v>20</v>
      </c>
      <c r="L41" s="209">
        <v>8</v>
      </c>
      <c r="M41" s="198">
        <v>6</v>
      </c>
      <c r="N41" s="199">
        <v>94</v>
      </c>
      <c r="O41" s="209">
        <v>68</v>
      </c>
      <c r="P41" s="198">
        <v>28</v>
      </c>
      <c r="Q41" s="199">
        <v>96</v>
      </c>
      <c r="R41" s="209"/>
      <c r="S41" s="198">
        <v>5</v>
      </c>
      <c r="T41" s="199">
        <v>37</v>
      </c>
      <c r="U41" s="8"/>
    </row>
    <row r="42" spans="2:21" ht="13.9" thickBot="1">
      <c r="B42" s="333" t="s">
        <v>30</v>
      </c>
      <c r="C42" s="108"/>
      <c r="D42" s="107"/>
      <c r="E42" s="109"/>
      <c r="F42" s="108"/>
      <c r="G42" s="107"/>
      <c r="H42" s="109"/>
      <c r="I42" s="42">
        <v>1</v>
      </c>
      <c r="J42" s="10">
        <v>1</v>
      </c>
      <c r="K42" s="11">
        <v>10</v>
      </c>
      <c r="L42" s="209">
        <v>21</v>
      </c>
      <c r="M42" s="198">
        <v>13</v>
      </c>
      <c r="N42" s="199">
        <v>34</v>
      </c>
      <c r="O42" s="209">
        <v>26</v>
      </c>
      <c r="P42" s="198">
        <v>17</v>
      </c>
      <c r="Q42" s="199">
        <v>43</v>
      </c>
      <c r="R42" s="209">
        <v>1</v>
      </c>
      <c r="S42" s="198"/>
      <c r="T42" s="199">
        <v>15</v>
      </c>
      <c r="U42" s="8"/>
    </row>
    <row r="43" spans="2:21" s="13" customFormat="1" ht="13.9" thickBot="1">
      <c r="B43" s="376" t="s">
        <v>18</v>
      </c>
      <c r="C43" s="67">
        <f t="shared" ref="C43:N43" si="13">SUM(C39:C42)</f>
        <v>0</v>
      </c>
      <c r="D43" s="69">
        <f t="shared" si="13"/>
        <v>0</v>
      </c>
      <c r="E43" s="70">
        <f t="shared" si="13"/>
        <v>0</v>
      </c>
      <c r="F43" s="67">
        <f t="shared" si="13"/>
        <v>0</v>
      </c>
      <c r="G43" s="69">
        <f t="shared" si="13"/>
        <v>0</v>
      </c>
      <c r="H43" s="70">
        <f t="shared" si="13"/>
        <v>0</v>
      </c>
      <c r="I43" s="67">
        <f t="shared" si="13"/>
        <v>4</v>
      </c>
      <c r="J43" s="69">
        <f t="shared" si="13"/>
        <v>4</v>
      </c>
      <c r="K43" s="70">
        <f t="shared" si="13"/>
        <v>70</v>
      </c>
      <c r="L43" s="67">
        <f t="shared" si="13"/>
        <v>45</v>
      </c>
      <c r="M43" s="69">
        <f t="shared" si="13"/>
        <v>25</v>
      </c>
      <c r="N43" s="70">
        <f t="shared" si="13"/>
        <v>293</v>
      </c>
      <c r="O43" s="67">
        <f t="shared" ref="O43:T43" si="14">SUM(O39:O42)</f>
        <v>278</v>
      </c>
      <c r="P43" s="69">
        <f t="shared" si="14"/>
        <v>86</v>
      </c>
      <c r="Q43" s="70">
        <f t="shared" si="14"/>
        <v>364</v>
      </c>
      <c r="R43" s="355">
        <f t="shared" si="14"/>
        <v>19</v>
      </c>
      <c r="S43" s="356">
        <f t="shared" si="14"/>
        <v>10</v>
      </c>
      <c r="T43" s="357">
        <f t="shared" si="14"/>
        <v>237</v>
      </c>
      <c r="U43" s="3"/>
    </row>
    <row r="44" spans="2:21" s="14" customFormat="1" ht="13.9" thickBot="1">
      <c r="B44" s="376" t="s">
        <v>69</v>
      </c>
      <c r="C44" s="421">
        <f>C43+D43</f>
        <v>0</v>
      </c>
      <c r="D44" s="447"/>
      <c r="E44" s="70">
        <f>E43</f>
        <v>0</v>
      </c>
      <c r="F44" s="421">
        <f>F43+G43</f>
        <v>0</v>
      </c>
      <c r="G44" s="447"/>
      <c r="H44" s="70">
        <f>H43</f>
        <v>0</v>
      </c>
      <c r="I44" s="421">
        <f>I43+J43</f>
        <v>8</v>
      </c>
      <c r="J44" s="447"/>
      <c r="K44" s="70">
        <f>K43</f>
        <v>70</v>
      </c>
      <c r="L44" s="421">
        <f>L43+M43</f>
        <v>70</v>
      </c>
      <c r="M44" s="447"/>
      <c r="N44" s="70">
        <f>N43</f>
        <v>293</v>
      </c>
      <c r="O44" s="421">
        <f>O43+P43</f>
        <v>364</v>
      </c>
      <c r="P44" s="447"/>
      <c r="Q44" s="70">
        <f>Q43</f>
        <v>364</v>
      </c>
      <c r="R44" s="421">
        <f>R43+S43</f>
        <v>29</v>
      </c>
      <c r="S44" s="447"/>
      <c r="T44" s="70">
        <f>T43</f>
        <v>237</v>
      </c>
      <c r="U44" s="3"/>
    </row>
    <row r="45" spans="2:21" ht="18" thickBot="1">
      <c r="B45" s="451" t="s">
        <v>20</v>
      </c>
      <c r="C45" s="452"/>
      <c r="D45" s="452"/>
      <c r="E45" s="452"/>
      <c r="F45" s="452"/>
      <c r="G45" s="452"/>
      <c r="H45" s="452"/>
      <c r="I45" s="452"/>
      <c r="J45" s="452"/>
      <c r="K45" s="452"/>
      <c r="L45" s="452"/>
      <c r="M45" s="452"/>
      <c r="N45" s="452"/>
      <c r="O45" s="452"/>
      <c r="P45" s="452"/>
      <c r="Q45" s="452"/>
      <c r="R45" s="452"/>
      <c r="S45" s="452"/>
      <c r="T45" s="453"/>
      <c r="U45" s="77"/>
    </row>
    <row r="46" spans="2:21">
      <c r="B46" s="335" t="s">
        <v>37</v>
      </c>
      <c r="C46" s="128"/>
      <c r="D46" s="129"/>
      <c r="E46" s="130"/>
      <c r="F46" s="148"/>
      <c r="G46" s="129"/>
      <c r="H46" s="130"/>
      <c r="I46" s="27">
        <v>1</v>
      </c>
      <c r="J46" s="18">
        <v>1</v>
      </c>
      <c r="K46" s="19">
        <v>25</v>
      </c>
      <c r="L46" s="148"/>
      <c r="M46" s="129"/>
      <c r="N46" s="130"/>
      <c r="O46" s="24"/>
      <c r="P46" s="25"/>
      <c r="Q46" s="26"/>
      <c r="R46" s="27"/>
      <c r="S46" s="18"/>
      <c r="T46" s="19"/>
      <c r="U46" s="17"/>
    </row>
    <row r="47" spans="2:21">
      <c r="B47" s="332" t="s">
        <v>38</v>
      </c>
      <c r="C47" s="131"/>
      <c r="D47" s="111"/>
      <c r="E47" s="112"/>
      <c r="F47" s="110"/>
      <c r="G47" s="111"/>
      <c r="H47" s="112"/>
      <c r="I47" s="27">
        <v>1</v>
      </c>
      <c r="J47" s="18">
        <v>1</v>
      </c>
      <c r="K47" s="19">
        <v>31</v>
      </c>
      <c r="L47" s="110"/>
      <c r="M47" s="111"/>
      <c r="N47" s="112"/>
      <c r="O47" s="27">
        <v>10</v>
      </c>
      <c r="P47" s="18">
        <v>6</v>
      </c>
      <c r="Q47" s="19">
        <v>158</v>
      </c>
      <c r="R47" s="27">
        <v>6</v>
      </c>
      <c r="S47" s="18">
        <v>4</v>
      </c>
      <c r="T47" s="19">
        <v>105</v>
      </c>
      <c r="U47" s="17"/>
    </row>
    <row r="48" spans="2:21">
      <c r="B48" s="332" t="s">
        <v>101</v>
      </c>
      <c r="C48" s="131"/>
      <c r="D48" s="111"/>
      <c r="E48" s="112"/>
      <c r="F48" s="110"/>
      <c r="G48" s="111"/>
      <c r="H48" s="112"/>
      <c r="I48" s="85"/>
      <c r="J48" s="18"/>
      <c r="K48" s="19"/>
      <c r="L48" s="110"/>
      <c r="M48" s="111"/>
      <c r="N48" s="112"/>
      <c r="O48" s="27">
        <v>6</v>
      </c>
      <c r="P48" s="18">
        <v>4</v>
      </c>
      <c r="Q48" s="19">
        <v>120</v>
      </c>
      <c r="R48" s="85">
        <v>7</v>
      </c>
      <c r="S48" s="18">
        <v>4</v>
      </c>
      <c r="T48" s="19">
        <v>132</v>
      </c>
      <c r="U48" s="17"/>
    </row>
    <row r="49" spans="2:21">
      <c r="B49" s="332" t="s">
        <v>102</v>
      </c>
      <c r="C49" s="131"/>
      <c r="D49" s="111"/>
      <c r="E49" s="112"/>
      <c r="F49" s="110"/>
      <c r="G49" s="111"/>
      <c r="H49" s="112"/>
      <c r="I49" s="85"/>
      <c r="J49" s="18"/>
      <c r="K49" s="19"/>
      <c r="L49" s="110"/>
      <c r="M49" s="111"/>
      <c r="N49" s="112"/>
      <c r="O49" s="27">
        <v>7</v>
      </c>
      <c r="P49" s="18">
        <v>6</v>
      </c>
      <c r="Q49" s="19">
        <v>154</v>
      </c>
      <c r="R49" s="85">
        <v>6</v>
      </c>
      <c r="S49" s="18">
        <v>5</v>
      </c>
      <c r="T49" s="19">
        <v>129</v>
      </c>
      <c r="U49" s="17"/>
    </row>
    <row r="50" spans="2:21" hidden="1">
      <c r="B50" s="333" t="s">
        <v>30</v>
      </c>
      <c r="C50" s="132"/>
      <c r="D50" s="122"/>
      <c r="E50" s="123"/>
      <c r="F50" s="121"/>
      <c r="G50" s="122"/>
      <c r="H50" s="123"/>
      <c r="I50" s="29"/>
      <c r="J50" s="20"/>
      <c r="K50" s="21"/>
      <c r="L50" s="121"/>
      <c r="M50" s="122"/>
      <c r="N50" s="123"/>
      <c r="O50" s="27"/>
      <c r="P50" s="18"/>
      <c r="Q50" s="19"/>
      <c r="R50" s="29"/>
      <c r="S50" s="20"/>
      <c r="T50" s="21"/>
      <c r="U50" s="17"/>
    </row>
    <row r="51" spans="2:21" hidden="1">
      <c r="B51" s="332" t="s">
        <v>95</v>
      </c>
      <c r="C51" s="132"/>
      <c r="D51" s="122"/>
      <c r="E51" s="123"/>
      <c r="F51" s="121"/>
      <c r="G51" s="122"/>
      <c r="H51" s="123"/>
      <c r="I51" s="29"/>
      <c r="J51" s="20"/>
      <c r="K51" s="21"/>
      <c r="L51" s="121"/>
      <c r="M51" s="122"/>
      <c r="N51" s="123"/>
      <c r="O51" s="27"/>
      <c r="P51" s="18"/>
      <c r="Q51" s="19"/>
      <c r="R51" s="29"/>
      <c r="S51" s="20"/>
      <c r="T51" s="21"/>
      <c r="U51" s="17"/>
    </row>
    <row r="52" spans="2:21" hidden="1">
      <c r="B52" s="333" t="s">
        <v>103</v>
      </c>
      <c r="C52" s="132"/>
      <c r="D52" s="122"/>
      <c r="E52" s="123"/>
      <c r="F52" s="121"/>
      <c r="G52" s="122"/>
      <c r="H52" s="123"/>
      <c r="I52" s="29"/>
      <c r="J52" s="20"/>
      <c r="K52" s="21"/>
      <c r="L52" s="121"/>
      <c r="M52" s="122"/>
      <c r="N52" s="123"/>
      <c r="O52" s="27"/>
      <c r="P52" s="18"/>
      <c r="Q52" s="19"/>
      <c r="R52" s="29"/>
      <c r="S52" s="20"/>
      <c r="T52" s="21"/>
      <c r="U52" s="17"/>
    </row>
    <row r="53" spans="2:21" ht="13.9" thickBot="1">
      <c r="B53" s="333" t="s">
        <v>104</v>
      </c>
      <c r="C53" s="132"/>
      <c r="D53" s="122"/>
      <c r="E53" s="123"/>
      <c r="F53" s="121"/>
      <c r="G53" s="122"/>
      <c r="H53" s="123"/>
      <c r="I53" s="29"/>
      <c r="J53" s="20"/>
      <c r="K53" s="21"/>
      <c r="L53" s="121"/>
      <c r="M53" s="122"/>
      <c r="N53" s="123"/>
      <c r="O53" s="28">
        <v>6</v>
      </c>
      <c r="P53" s="20">
        <v>6</v>
      </c>
      <c r="Q53" s="21">
        <v>144</v>
      </c>
      <c r="R53" s="29">
        <v>6</v>
      </c>
      <c r="S53" s="20">
        <v>6</v>
      </c>
      <c r="T53" s="21">
        <v>144</v>
      </c>
      <c r="U53" s="17"/>
    </row>
    <row r="54" spans="2:21" s="13" customFormat="1" ht="13.9" thickBot="1">
      <c r="B54" s="376" t="s">
        <v>18</v>
      </c>
      <c r="C54" s="67">
        <f t="shared" ref="C54:N54" si="15">SUM(C46:C53)</f>
        <v>0</v>
      </c>
      <c r="D54" s="69">
        <f t="shared" si="15"/>
        <v>0</v>
      </c>
      <c r="E54" s="70">
        <f t="shared" si="15"/>
        <v>0</v>
      </c>
      <c r="F54" s="392">
        <f t="shared" si="15"/>
        <v>0</v>
      </c>
      <c r="G54" s="69">
        <f t="shared" si="15"/>
        <v>0</v>
      </c>
      <c r="H54" s="70">
        <f t="shared" si="15"/>
        <v>0</v>
      </c>
      <c r="I54" s="67">
        <f t="shared" si="15"/>
        <v>2</v>
      </c>
      <c r="J54" s="69">
        <f t="shared" si="15"/>
        <v>2</v>
      </c>
      <c r="K54" s="70">
        <f t="shared" si="15"/>
        <v>56</v>
      </c>
      <c r="L54" s="392">
        <f t="shared" si="15"/>
        <v>0</v>
      </c>
      <c r="M54" s="69">
        <f t="shared" si="15"/>
        <v>0</v>
      </c>
      <c r="N54" s="70">
        <f t="shared" si="15"/>
        <v>0</v>
      </c>
      <c r="O54" s="67">
        <f t="shared" ref="O54:P54" si="16">SUM(O46:O53)</f>
        <v>29</v>
      </c>
      <c r="P54" s="69">
        <f t="shared" si="16"/>
        <v>22</v>
      </c>
      <c r="Q54" s="70">
        <f>SUM(Q46:Q53)</f>
        <v>576</v>
      </c>
      <c r="R54" s="392">
        <f>SUM(R46:R53)</f>
        <v>25</v>
      </c>
      <c r="S54" s="69">
        <f>SUM(S46:S53)</f>
        <v>19</v>
      </c>
      <c r="T54" s="70">
        <f>SUM(T46:T53)</f>
        <v>510</v>
      </c>
      <c r="U54" s="3"/>
    </row>
    <row r="55" spans="2:21" s="13" customFormat="1" ht="13.9" thickBot="1">
      <c r="B55" s="100" t="s">
        <v>69</v>
      </c>
      <c r="C55" s="440">
        <f>C54+D54</f>
        <v>0</v>
      </c>
      <c r="D55" s="462"/>
      <c r="E55" s="389">
        <f>E54</f>
        <v>0</v>
      </c>
      <c r="F55" s="421">
        <f>F54+G54</f>
        <v>0</v>
      </c>
      <c r="G55" s="447"/>
      <c r="H55" s="74">
        <f>H54</f>
        <v>0</v>
      </c>
      <c r="I55" s="440">
        <f>I54+J54</f>
        <v>4</v>
      </c>
      <c r="J55" s="462"/>
      <c r="K55" s="389">
        <f>K54</f>
        <v>56</v>
      </c>
      <c r="L55" s="421">
        <f>L54+M54</f>
        <v>0</v>
      </c>
      <c r="M55" s="447"/>
      <c r="N55" s="74">
        <f>N54</f>
        <v>0</v>
      </c>
      <c r="O55" s="440">
        <f>O54+P54</f>
        <v>51</v>
      </c>
      <c r="P55" s="462"/>
      <c r="Q55" s="389">
        <f>Q54</f>
        <v>576</v>
      </c>
      <c r="R55" s="421">
        <f>R54+S54</f>
        <v>44</v>
      </c>
      <c r="S55" s="447"/>
      <c r="T55" s="74">
        <f>T54</f>
        <v>510</v>
      </c>
      <c r="U55" s="3"/>
    </row>
    <row r="56" spans="2:21" ht="18" thickBot="1">
      <c r="B56" s="451" t="s">
        <v>21</v>
      </c>
      <c r="C56" s="452"/>
      <c r="D56" s="452"/>
      <c r="E56" s="452"/>
      <c r="F56" s="452"/>
      <c r="G56" s="452"/>
      <c r="H56" s="452"/>
      <c r="I56" s="452"/>
      <c r="J56" s="452"/>
      <c r="K56" s="452"/>
      <c r="L56" s="452"/>
      <c r="M56" s="452"/>
      <c r="N56" s="452"/>
      <c r="O56" s="452"/>
      <c r="P56" s="452"/>
      <c r="Q56" s="452"/>
      <c r="R56" s="452"/>
      <c r="S56" s="452"/>
      <c r="T56" s="453"/>
      <c r="U56" s="77"/>
    </row>
    <row r="57" spans="2:21">
      <c r="B57" s="334" t="s">
        <v>38</v>
      </c>
      <c r="C57" s="133"/>
      <c r="D57" s="129"/>
      <c r="E57" s="130"/>
      <c r="F57" s="24"/>
      <c r="G57" s="25"/>
      <c r="H57" s="26">
        <v>17</v>
      </c>
      <c r="I57" s="86"/>
      <c r="J57" s="25"/>
      <c r="K57" s="26">
        <v>12</v>
      </c>
      <c r="L57" s="215">
        <v>4</v>
      </c>
      <c r="M57" s="216"/>
      <c r="N57" s="217">
        <v>12</v>
      </c>
      <c r="O57" s="24"/>
      <c r="P57" s="25"/>
      <c r="Q57" s="26"/>
      <c r="R57" s="215"/>
      <c r="S57" s="216"/>
      <c r="T57" s="217"/>
      <c r="U57" s="17"/>
    </row>
    <row r="58" spans="2:21">
      <c r="B58" s="334" t="s">
        <v>105</v>
      </c>
      <c r="C58" s="133"/>
      <c r="D58" s="129"/>
      <c r="E58" s="130"/>
      <c r="F58" s="24"/>
      <c r="G58" s="25"/>
      <c r="H58" s="26"/>
      <c r="I58" s="86"/>
      <c r="J58" s="25"/>
      <c r="K58" s="26"/>
      <c r="L58" s="215"/>
      <c r="M58" s="216">
        <v>4</v>
      </c>
      <c r="N58" s="217">
        <v>36</v>
      </c>
      <c r="O58" s="24">
        <v>20</v>
      </c>
      <c r="P58" s="25"/>
      <c r="Q58" s="26">
        <v>100</v>
      </c>
      <c r="R58" s="215"/>
      <c r="S58" s="216">
        <v>8</v>
      </c>
      <c r="T58" s="217">
        <v>110</v>
      </c>
      <c r="U58" s="17"/>
    </row>
    <row r="59" spans="2:21">
      <c r="B59" s="332" t="s">
        <v>95</v>
      </c>
      <c r="C59" s="134"/>
      <c r="D59" s="111"/>
      <c r="E59" s="112"/>
      <c r="F59" s="27"/>
      <c r="G59" s="18"/>
      <c r="H59" s="19"/>
      <c r="I59" s="87"/>
      <c r="J59" s="18"/>
      <c r="K59" s="19"/>
      <c r="L59" s="218">
        <v>8</v>
      </c>
      <c r="M59" s="193"/>
      <c r="N59" s="190">
        <v>96</v>
      </c>
      <c r="O59" s="27">
        <v>10</v>
      </c>
      <c r="P59" s="18"/>
      <c r="Q59" s="19">
        <v>217</v>
      </c>
      <c r="R59" s="218">
        <v>16</v>
      </c>
      <c r="S59" s="193"/>
      <c r="T59" s="190">
        <v>197</v>
      </c>
      <c r="U59" s="17"/>
    </row>
    <row r="60" spans="2:21">
      <c r="B60" s="332" t="s">
        <v>106</v>
      </c>
      <c r="C60" s="134"/>
      <c r="D60" s="111"/>
      <c r="E60" s="112"/>
      <c r="F60" s="27"/>
      <c r="G60" s="18"/>
      <c r="H60" s="19"/>
      <c r="I60" s="87"/>
      <c r="J60" s="18"/>
      <c r="K60" s="19">
        <v>80</v>
      </c>
      <c r="L60" s="218"/>
      <c r="M60" s="193"/>
      <c r="N60" s="190"/>
      <c r="O60" s="27"/>
      <c r="P60" s="18"/>
      <c r="Q60" s="19"/>
      <c r="R60" s="218"/>
      <c r="S60" s="193"/>
      <c r="T60" s="190"/>
      <c r="U60" s="17"/>
    </row>
    <row r="61" spans="2:21">
      <c r="B61" s="333" t="s">
        <v>100</v>
      </c>
      <c r="C61" s="145"/>
      <c r="D61" s="122"/>
      <c r="E61" s="123"/>
      <c r="F61" s="28"/>
      <c r="G61" s="20"/>
      <c r="H61" s="21">
        <v>26</v>
      </c>
      <c r="I61" s="160"/>
      <c r="J61" s="20"/>
      <c r="K61" s="21">
        <v>20</v>
      </c>
      <c r="L61" s="219">
        <v>4</v>
      </c>
      <c r="M61" s="211">
        <v>4</v>
      </c>
      <c r="N61" s="212">
        <v>80</v>
      </c>
      <c r="O61" s="28">
        <v>6</v>
      </c>
      <c r="P61" s="20"/>
      <c r="Q61" s="21">
        <v>60</v>
      </c>
      <c r="R61" s="219"/>
      <c r="S61" s="211"/>
      <c r="T61" s="212"/>
      <c r="U61" s="17"/>
    </row>
    <row r="62" spans="2:21" ht="13.9" thickBot="1">
      <c r="B62" s="333" t="s">
        <v>30</v>
      </c>
      <c r="C62" s="132"/>
      <c r="D62" s="122"/>
      <c r="E62" s="123"/>
      <c r="F62" s="28"/>
      <c r="G62" s="20"/>
      <c r="H62" s="21">
        <v>32</v>
      </c>
      <c r="I62" s="29"/>
      <c r="J62" s="20"/>
      <c r="K62" s="21">
        <v>20</v>
      </c>
      <c r="L62" s="220"/>
      <c r="M62" s="211"/>
      <c r="N62" s="212"/>
      <c r="O62" s="28"/>
      <c r="P62" s="20"/>
      <c r="Q62" s="21"/>
      <c r="R62" s="220"/>
      <c r="S62" s="211"/>
      <c r="T62" s="212"/>
      <c r="U62" s="17"/>
    </row>
    <row r="63" spans="2:21" s="13" customFormat="1" ht="13.9" thickBot="1">
      <c r="B63" s="376" t="s">
        <v>18</v>
      </c>
      <c r="C63" s="67">
        <f t="shared" ref="C63:N63" si="17">SUM(C57:C62)</f>
        <v>0</v>
      </c>
      <c r="D63" s="69">
        <f t="shared" si="17"/>
        <v>0</v>
      </c>
      <c r="E63" s="70">
        <f t="shared" si="17"/>
        <v>0</v>
      </c>
      <c r="F63" s="392">
        <f t="shared" si="17"/>
        <v>0</v>
      </c>
      <c r="G63" s="69">
        <f t="shared" si="17"/>
        <v>0</v>
      </c>
      <c r="H63" s="70">
        <f t="shared" si="17"/>
        <v>75</v>
      </c>
      <c r="I63" s="67">
        <f t="shared" si="17"/>
        <v>0</v>
      </c>
      <c r="J63" s="69">
        <f t="shared" si="17"/>
        <v>0</v>
      </c>
      <c r="K63" s="70">
        <f t="shared" si="17"/>
        <v>132</v>
      </c>
      <c r="L63" s="392">
        <f t="shared" si="17"/>
        <v>16</v>
      </c>
      <c r="M63" s="69">
        <f t="shared" si="17"/>
        <v>8</v>
      </c>
      <c r="N63" s="70">
        <f t="shared" si="17"/>
        <v>224</v>
      </c>
      <c r="O63" s="67">
        <f t="shared" ref="O63:Q63" si="18">SUM(O57:O62)</f>
        <v>36</v>
      </c>
      <c r="P63" s="69">
        <f t="shared" si="18"/>
        <v>0</v>
      </c>
      <c r="Q63" s="70">
        <f t="shared" si="18"/>
        <v>377</v>
      </c>
      <c r="R63" s="392">
        <f t="shared" ref="R63:T63" si="19">SUM(R57:R62)</f>
        <v>16</v>
      </c>
      <c r="S63" s="69">
        <f t="shared" si="19"/>
        <v>8</v>
      </c>
      <c r="T63" s="70">
        <f t="shared" si="19"/>
        <v>307</v>
      </c>
      <c r="U63" s="3"/>
    </row>
    <row r="64" spans="2:21" ht="13.9" thickBot="1">
      <c r="B64" s="100" t="s">
        <v>69</v>
      </c>
      <c r="C64" s="440">
        <f>C63+D63</f>
        <v>0</v>
      </c>
      <c r="D64" s="446"/>
      <c r="E64" s="389">
        <f>E63</f>
        <v>0</v>
      </c>
      <c r="F64" s="441">
        <f>F63+G63</f>
        <v>0</v>
      </c>
      <c r="G64" s="446"/>
      <c r="H64" s="389">
        <f>H63</f>
        <v>75</v>
      </c>
      <c r="I64" s="440">
        <f>I63+J63</f>
        <v>0</v>
      </c>
      <c r="J64" s="446"/>
      <c r="K64" s="389">
        <f>K63</f>
        <v>132</v>
      </c>
      <c r="L64" s="441">
        <f>L63+M63</f>
        <v>24</v>
      </c>
      <c r="M64" s="446"/>
      <c r="N64" s="389">
        <f>N63</f>
        <v>224</v>
      </c>
      <c r="O64" s="440">
        <f>O63+P63</f>
        <v>36</v>
      </c>
      <c r="P64" s="446"/>
      <c r="Q64" s="389">
        <f>Q63</f>
        <v>377</v>
      </c>
      <c r="R64" s="441">
        <f>R63+S63</f>
        <v>24</v>
      </c>
      <c r="S64" s="446"/>
      <c r="T64" s="389">
        <f>T63</f>
        <v>307</v>
      </c>
      <c r="U64" s="1"/>
    </row>
    <row r="65" spans="2:21" ht="18" thickBot="1">
      <c r="B65" s="451" t="s">
        <v>107</v>
      </c>
      <c r="C65" s="452"/>
      <c r="D65" s="452"/>
      <c r="E65" s="452"/>
      <c r="F65" s="452"/>
      <c r="G65" s="452"/>
      <c r="H65" s="452"/>
      <c r="I65" s="452"/>
      <c r="J65" s="452"/>
      <c r="K65" s="452"/>
      <c r="L65" s="452"/>
      <c r="M65" s="452"/>
      <c r="N65" s="452"/>
      <c r="O65" s="452"/>
      <c r="P65" s="452"/>
      <c r="Q65" s="452"/>
      <c r="R65" s="452"/>
      <c r="S65" s="452"/>
      <c r="T65" s="453"/>
      <c r="U65" s="77"/>
    </row>
    <row r="66" spans="2:21" hidden="1">
      <c r="B66" s="334" t="s">
        <v>105</v>
      </c>
      <c r="C66" s="128"/>
      <c r="D66" s="129"/>
      <c r="E66" s="164"/>
      <c r="F66" s="104"/>
      <c r="G66" s="16"/>
      <c r="H66" s="7"/>
      <c r="I66" s="104"/>
      <c r="J66" s="16"/>
      <c r="K66" s="105"/>
      <c r="L66" s="128"/>
      <c r="M66" s="129"/>
      <c r="N66" s="126"/>
      <c r="O66" s="124"/>
      <c r="P66" s="129"/>
      <c r="Q66" s="164"/>
      <c r="R66" s="124"/>
      <c r="S66" s="317"/>
      <c r="T66" s="185"/>
      <c r="U66" s="17"/>
    </row>
    <row r="67" spans="2:21" hidden="1">
      <c r="B67" s="332" t="s">
        <v>108</v>
      </c>
      <c r="C67" s="131"/>
      <c r="D67" s="111"/>
      <c r="E67" s="147"/>
      <c r="F67" s="24"/>
      <c r="G67" s="25"/>
      <c r="H67" s="22"/>
      <c r="I67" s="27"/>
      <c r="J67" s="18"/>
      <c r="K67" s="19"/>
      <c r="L67" s="131"/>
      <c r="M67" s="111"/>
      <c r="N67" s="120"/>
      <c r="O67" s="117"/>
      <c r="P67" s="111"/>
      <c r="Q67" s="147"/>
      <c r="R67" s="117"/>
      <c r="S67" s="111"/>
      <c r="T67" s="112"/>
      <c r="U67" s="17"/>
    </row>
    <row r="68" spans="2:21">
      <c r="B68" s="332" t="s">
        <v>106</v>
      </c>
      <c r="C68" s="131"/>
      <c r="D68" s="111"/>
      <c r="E68" s="147"/>
      <c r="F68" s="27"/>
      <c r="G68" s="18"/>
      <c r="H68" s="22">
        <v>17</v>
      </c>
      <c r="I68" s="27"/>
      <c r="J68" s="18"/>
      <c r="K68" s="19"/>
      <c r="L68" s="131"/>
      <c r="M68" s="111"/>
      <c r="N68" s="120"/>
      <c r="O68" s="117"/>
      <c r="P68" s="111"/>
      <c r="Q68" s="147"/>
      <c r="R68" s="117"/>
      <c r="S68" s="111"/>
      <c r="T68" s="112"/>
      <c r="U68" s="17"/>
    </row>
    <row r="69" spans="2:21">
      <c r="B69" s="332" t="s">
        <v>38</v>
      </c>
      <c r="C69" s="131"/>
      <c r="D69" s="111"/>
      <c r="E69" s="147"/>
      <c r="F69" s="27"/>
      <c r="G69" s="18"/>
      <c r="H69" s="22"/>
      <c r="I69" s="27">
        <v>1</v>
      </c>
      <c r="J69" s="18"/>
      <c r="K69" s="19">
        <v>13</v>
      </c>
      <c r="L69" s="131"/>
      <c r="M69" s="111"/>
      <c r="N69" s="120"/>
      <c r="O69" s="117"/>
      <c r="P69" s="111"/>
      <c r="Q69" s="147"/>
      <c r="R69" s="117"/>
      <c r="S69" s="111"/>
      <c r="T69" s="112"/>
      <c r="U69" s="17"/>
    </row>
    <row r="70" spans="2:21">
      <c r="B70" s="332" t="s">
        <v>39</v>
      </c>
      <c r="C70" s="131"/>
      <c r="D70" s="111"/>
      <c r="E70" s="147"/>
      <c r="F70" s="27"/>
      <c r="G70" s="18"/>
      <c r="H70" s="22"/>
      <c r="I70" s="27">
        <v>1</v>
      </c>
      <c r="J70" s="18"/>
      <c r="K70" s="19">
        <v>20</v>
      </c>
      <c r="L70" s="131"/>
      <c r="M70" s="111"/>
      <c r="N70" s="120"/>
      <c r="O70" s="117"/>
      <c r="P70" s="111"/>
      <c r="Q70" s="147"/>
      <c r="R70" s="117"/>
      <c r="S70" s="111"/>
      <c r="T70" s="112"/>
      <c r="U70" s="17"/>
    </row>
    <row r="71" spans="2:21">
      <c r="B71" s="332" t="s">
        <v>30</v>
      </c>
      <c r="C71" s="131"/>
      <c r="D71" s="111"/>
      <c r="E71" s="147"/>
      <c r="F71" s="27"/>
      <c r="G71" s="18"/>
      <c r="H71" s="22"/>
      <c r="I71" s="27">
        <v>1</v>
      </c>
      <c r="J71" s="18"/>
      <c r="K71" s="19">
        <v>9</v>
      </c>
      <c r="L71" s="131"/>
      <c r="M71" s="111"/>
      <c r="N71" s="120"/>
      <c r="O71" s="117"/>
      <c r="P71" s="111"/>
      <c r="Q71" s="147"/>
      <c r="R71" s="117"/>
      <c r="S71" s="111"/>
      <c r="T71" s="112"/>
      <c r="U71" s="17"/>
    </row>
    <row r="72" spans="2:21" ht="13.9" thickBot="1">
      <c r="B72" s="333" t="s">
        <v>40</v>
      </c>
      <c r="C72" s="132"/>
      <c r="D72" s="122"/>
      <c r="E72" s="165"/>
      <c r="F72" s="28"/>
      <c r="G72" s="20"/>
      <c r="H72" s="11"/>
      <c r="I72" s="161">
        <v>1</v>
      </c>
      <c r="J72" s="162"/>
      <c r="K72" s="163">
        <v>20</v>
      </c>
      <c r="L72" s="132"/>
      <c r="M72" s="122"/>
      <c r="N72" s="120"/>
      <c r="O72" s="117"/>
      <c r="P72" s="122"/>
      <c r="Q72" s="165"/>
      <c r="R72" s="327"/>
      <c r="S72" s="180"/>
      <c r="T72" s="181"/>
      <c r="U72" s="17"/>
    </row>
    <row r="73" spans="2:21" s="14" customFormat="1" ht="13.9" thickBot="1">
      <c r="B73" s="376" t="s">
        <v>109</v>
      </c>
      <c r="C73" s="67">
        <f t="shared" ref="C73:N73" si="20">SUM(C66:C67)</f>
        <v>0</v>
      </c>
      <c r="D73" s="69">
        <f t="shared" si="20"/>
        <v>0</v>
      </c>
      <c r="E73" s="70">
        <f t="shared" si="20"/>
        <v>0</v>
      </c>
      <c r="F73" s="392">
        <f t="shared" si="20"/>
        <v>0</v>
      </c>
      <c r="G73" s="69">
        <f t="shared" si="20"/>
        <v>0</v>
      </c>
      <c r="H73" s="68">
        <f>SUM(H66:H72)</f>
        <v>17</v>
      </c>
      <c r="I73" s="67">
        <f>SUM(I66:I72)</f>
        <v>4</v>
      </c>
      <c r="J73" s="69">
        <f>SUM(J66:J72)</f>
        <v>0</v>
      </c>
      <c r="K73" s="70">
        <f>SUM(K66:K72)</f>
        <v>62</v>
      </c>
      <c r="L73" s="392">
        <f t="shared" si="20"/>
        <v>0</v>
      </c>
      <c r="M73" s="69">
        <f t="shared" si="20"/>
        <v>0</v>
      </c>
      <c r="N73" s="68">
        <f t="shared" si="20"/>
        <v>0</v>
      </c>
      <c r="O73" s="67">
        <f t="shared" ref="O73:P73" si="21">SUM(O66:O67)</f>
        <v>0</v>
      </c>
      <c r="P73" s="69">
        <f t="shared" si="21"/>
        <v>0</v>
      </c>
      <c r="Q73" s="70">
        <f>SUM(Q66:Q68)</f>
        <v>0</v>
      </c>
      <c r="R73" s="316">
        <f>SUM(R66:R72)</f>
        <v>0</v>
      </c>
      <c r="S73" s="144">
        <f>SUM(S66:S72)</f>
        <v>0</v>
      </c>
      <c r="T73" s="74">
        <f>SUM(T66:T72)</f>
        <v>0</v>
      </c>
      <c r="U73" s="3"/>
    </row>
    <row r="74" spans="2:21" ht="13.9" thickBot="1">
      <c r="B74" s="100" t="s">
        <v>69</v>
      </c>
      <c r="C74" s="440">
        <f>C73+D73</f>
        <v>0</v>
      </c>
      <c r="D74" s="446"/>
      <c r="E74" s="389">
        <f>E73</f>
        <v>0</v>
      </c>
      <c r="F74" s="441">
        <f>F73+G73</f>
        <v>0</v>
      </c>
      <c r="G74" s="446"/>
      <c r="H74" s="389">
        <f>H73</f>
        <v>17</v>
      </c>
      <c r="I74" s="440">
        <f>I73+J73</f>
        <v>4</v>
      </c>
      <c r="J74" s="446"/>
      <c r="K74" s="389">
        <f>K73</f>
        <v>62</v>
      </c>
      <c r="L74" s="441">
        <f>L73+M73</f>
        <v>0</v>
      </c>
      <c r="M74" s="446"/>
      <c r="N74" s="389">
        <f>N73</f>
        <v>0</v>
      </c>
      <c r="O74" s="440">
        <f>O73+P73</f>
        <v>0</v>
      </c>
      <c r="P74" s="446"/>
      <c r="Q74" s="389">
        <f>Q73</f>
        <v>0</v>
      </c>
      <c r="R74" s="441">
        <f>R73+S73</f>
        <v>0</v>
      </c>
      <c r="S74" s="446"/>
      <c r="T74" s="389">
        <f>T73</f>
        <v>0</v>
      </c>
      <c r="U74" s="1"/>
    </row>
    <row r="75" spans="2:21" ht="18" thickBot="1">
      <c r="B75" s="451" t="s">
        <v>23</v>
      </c>
      <c r="C75" s="452"/>
      <c r="D75" s="452"/>
      <c r="E75" s="452"/>
      <c r="F75" s="452"/>
      <c r="G75" s="452"/>
      <c r="H75" s="452"/>
      <c r="I75" s="452"/>
      <c r="J75" s="452"/>
      <c r="K75" s="452"/>
      <c r="L75" s="452"/>
      <c r="M75" s="452"/>
      <c r="N75" s="452"/>
      <c r="O75" s="452"/>
      <c r="P75" s="452"/>
      <c r="Q75" s="452"/>
      <c r="R75" s="452"/>
      <c r="S75" s="452"/>
      <c r="T75" s="453"/>
      <c r="U75" s="77"/>
    </row>
    <row r="76" spans="2:21" hidden="1">
      <c r="B76" s="336" t="s">
        <v>38</v>
      </c>
      <c r="C76" s="135"/>
      <c r="D76" s="119"/>
      <c r="E76" s="149"/>
      <c r="F76" s="40"/>
      <c r="G76" s="6"/>
      <c r="H76" s="7"/>
      <c r="I76" s="124"/>
      <c r="J76" s="125"/>
      <c r="K76" s="126"/>
      <c r="L76" s="124"/>
      <c r="M76" s="125"/>
      <c r="N76" s="126"/>
      <c r="O76" s="124"/>
      <c r="P76" s="125"/>
      <c r="Q76" s="126"/>
      <c r="R76" s="124"/>
      <c r="S76" s="125"/>
      <c r="T76" s="126"/>
      <c r="U76" s="8"/>
    </row>
    <row r="77" spans="2:21" hidden="1">
      <c r="B77" s="337" t="s">
        <v>105</v>
      </c>
      <c r="C77" s="136"/>
      <c r="D77" s="127"/>
      <c r="E77" s="118"/>
      <c r="F77" s="41"/>
      <c r="G77" s="315"/>
      <c r="H77" s="22"/>
      <c r="I77" s="117"/>
      <c r="J77" s="127"/>
      <c r="K77" s="120"/>
      <c r="L77" s="117"/>
      <c r="M77" s="127"/>
      <c r="N77" s="120"/>
      <c r="O77" s="117"/>
      <c r="P77" s="127"/>
      <c r="Q77" s="120"/>
      <c r="R77" s="117"/>
      <c r="S77" s="127"/>
      <c r="T77" s="120"/>
      <c r="U77" s="8"/>
    </row>
    <row r="78" spans="2:21" hidden="1">
      <c r="B78" s="337" t="s">
        <v>108</v>
      </c>
      <c r="C78" s="136"/>
      <c r="D78" s="127"/>
      <c r="E78" s="118"/>
      <c r="F78" s="41"/>
      <c r="G78" s="315"/>
      <c r="H78" s="22"/>
      <c r="I78" s="117"/>
      <c r="J78" s="127"/>
      <c r="K78" s="120"/>
      <c r="L78" s="117"/>
      <c r="M78" s="127"/>
      <c r="N78" s="120"/>
      <c r="O78" s="117"/>
      <c r="P78" s="127"/>
      <c r="Q78" s="120"/>
      <c r="R78" s="117"/>
      <c r="S78" s="127"/>
      <c r="T78" s="120"/>
      <c r="U78" s="8"/>
    </row>
    <row r="79" spans="2:21" hidden="1">
      <c r="B79" s="337" t="s">
        <v>40</v>
      </c>
      <c r="C79" s="136"/>
      <c r="D79" s="127"/>
      <c r="E79" s="118"/>
      <c r="F79" s="41"/>
      <c r="G79" s="315"/>
      <c r="H79" s="22"/>
      <c r="I79" s="117"/>
      <c r="J79" s="127"/>
      <c r="K79" s="120"/>
      <c r="L79" s="117"/>
      <c r="M79" s="127"/>
      <c r="N79" s="120"/>
      <c r="O79" s="117"/>
      <c r="P79" s="127"/>
      <c r="Q79" s="120"/>
      <c r="R79" s="117"/>
      <c r="S79" s="127"/>
      <c r="T79" s="120"/>
      <c r="U79" s="8"/>
    </row>
    <row r="80" spans="2:21">
      <c r="B80" s="337" t="s">
        <v>106</v>
      </c>
      <c r="C80" s="136"/>
      <c r="D80" s="127"/>
      <c r="E80" s="118"/>
      <c r="F80" s="41"/>
      <c r="G80" s="315"/>
      <c r="H80" s="22">
        <v>12</v>
      </c>
      <c r="I80" s="117"/>
      <c r="J80" s="127"/>
      <c r="K80" s="120"/>
      <c r="L80" s="117"/>
      <c r="M80" s="127"/>
      <c r="N80" s="120"/>
      <c r="O80" s="117"/>
      <c r="P80" s="127"/>
      <c r="Q80" s="120"/>
      <c r="R80" s="117"/>
      <c r="S80" s="127"/>
      <c r="T80" s="120"/>
      <c r="U80" s="8"/>
    </row>
    <row r="81" spans="2:21" s="14" customFormat="1" ht="13.9" thickBot="1">
      <c r="B81" s="156" t="s">
        <v>109</v>
      </c>
      <c r="C81" s="143">
        <f t="shared" ref="C81:N81" si="22">SUM(C76:C79)</f>
        <v>0</v>
      </c>
      <c r="D81" s="144">
        <f t="shared" si="22"/>
        <v>0</v>
      </c>
      <c r="E81" s="74">
        <f t="shared" si="22"/>
        <v>0</v>
      </c>
      <c r="F81" s="316">
        <f t="shared" si="22"/>
        <v>0</v>
      </c>
      <c r="G81" s="144">
        <f t="shared" si="22"/>
        <v>0</v>
      </c>
      <c r="H81" s="73">
        <f>SUM(H76:H80)</f>
        <v>12</v>
      </c>
      <c r="I81" s="143">
        <f t="shared" si="22"/>
        <v>0</v>
      </c>
      <c r="J81" s="144">
        <f t="shared" si="22"/>
        <v>0</v>
      </c>
      <c r="K81" s="74">
        <f t="shared" si="22"/>
        <v>0</v>
      </c>
      <c r="L81" s="316">
        <f t="shared" si="22"/>
        <v>0</v>
      </c>
      <c r="M81" s="144">
        <f t="shared" si="22"/>
        <v>0</v>
      </c>
      <c r="N81" s="73">
        <f t="shared" si="22"/>
        <v>0</v>
      </c>
      <c r="O81" s="143">
        <f t="shared" ref="O81:P81" si="23">SUM(O76:O79)</f>
        <v>0</v>
      </c>
      <c r="P81" s="144">
        <f t="shared" si="23"/>
        <v>0</v>
      </c>
      <c r="Q81" s="74">
        <f>SUM(Q76:Q80)</f>
        <v>0</v>
      </c>
      <c r="R81" s="143">
        <f t="shared" ref="R81:T81" si="24">SUM(R76:R79)</f>
        <v>0</v>
      </c>
      <c r="S81" s="144">
        <f t="shared" si="24"/>
        <v>0</v>
      </c>
      <c r="T81" s="74">
        <f t="shared" si="24"/>
        <v>0</v>
      </c>
      <c r="U81" s="3"/>
    </row>
    <row r="82" spans="2:21" ht="13.9" thickBot="1">
      <c r="B82" s="100" t="s">
        <v>69</v>
      </c>
      <c r="C82" s="440">
        <f>C81+D81</f>
        <v>0</v>
      </c>
      <c r="D82" s="446"/>
      <c r="E82" s="389">
        <f>E81</f>
        <v>0</v>
      </c>
      <c r="F82" s="441">
        <f>F81+G81</f>
        <v>0</v>
      </c>
      <c r="G82" s="446"/>
      <c r="H82" s="372">
        <f>H81</f>
        <v>12</v>
      </c>
      <c r="I82" s="440">
        <f>I81+J81</f>
        <v>0</v>
      </c>
      <c r="J82" s="446"/>
      <c r="K82" s="389">
        <f>K81</f>
        <v>0</v>
      </c>
      <c r="L82" s="441">
        <f>L81+M81</f>
        <v>0</v>
      </c>
      <c r="M82" s="446"/>
      <c r="N82" s="372">
        <f>N81</f>
        <v>0</v>
      </c>
      <c r="O82" s="440">
        <f>O81+P81</f>
        <v>0</v>
      </c>
      <c r="P82" s="446"/>
      <c r="Q82" s="389">
        <f>Q81</f>
        <v>0</v>
      </c>
      <c r="R82" s="421">
        <f>R81+S81</f>
        <v>0</v>
      </c>
      <c r="S82" s="447"/>
      <c r="T82" s="389">
        <f>T81</f>
        <v>0</v>
      </c>
      <c r="U82" s="1"/>
    </row>
  </sheetData>
  <sheetProtection algorithmName="SHA-512" hashValue="9myJMCgWfVQt4F8PKVe0ZEV4Zl1sQTdAaMmNQlNq1otKSfj9HkIhorvI+C06+aCBNg/7jSpUZNWEpa+t1o1x9g==" saltValue="PruQJuNRKK4ViVmozW3Ybg==" spinCount="100000" sheet="1" objects="1" scenarios="1"/>
  <mergeCells count="119">
    <mergeCell ref="F36:G36"/>
    <mergeCell ref="L18:M18"/>
    <mergeCell ref="F23:H23"/>
    <mergeCell ref="C37:D37"/>
    <mergeCell ref="F37:G37"/>
    <mergeCell ref="C44:D44"/>
    <mergeCell ref="F44:G44"/>
    <mergeCell ref="C55:D55"/>
    <mergeCell ref="F55:G55"/>
    <mergeCell ref="C22:E22"/>
    <mergeCell ref="F22:H22"/>
    <mergeCell ref="C23:E23"/>
    <mergeCell ref="I22:K22"/>
    <mergeCell ref="L22:N22"/>
    <mergeCell ref="I23:K23"/>
    <mergeCell ref="L23:N23"/>
    <mergeCell ref="I37:J37"/>
    <mergeCell ref="L37:M37"/>
    <mergeCell ref="I44:J44"/>
    <mergeCell ref="L44:M44"/>
    <mergeCell ref="I55:J55"/>
    <mergeCell ref="L55:M55"/>
    <mergeCell ref="F18:G18"/>
    <mergeCell ref="F34:G34"/>
    <mergeCell ref="B21:B23"/>
    <mergeCell ref="B11:B13"/>
    <mergeCell ref="C11:H11"/>
    <mergeCell ref="C12:E12"/>
    <mergeCell ref="F12:H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9:D19"/>
    <mergeCell ref="F19:G19"/>
    <mergeCell ref="C20:D20"/>
    <mergeCell ref="F20:G20"/>
    <mergeCell ref="C21:D21"/>
    <mergeCell ref="F21:G21"/>
    <mergeCell ref="I11:N11"/>
    <mergeCell ref="I12:K12"/>
    <mergeCell ref="L12:N12"/>
    <mergeCell ref="I13:J13"/>
    <mergeCell ref="L13:M13"/>
    <mergeCell ref="I14:J14"/>
    <mergeCell ref="L14:M14"/>
    <mergeCell ref="I15:J15"/>
    <mergeCell ref="L15:M15"/>
    <mergeCell ref="I16:J16"/>
    <mergeCell ref="L16:M16"/>
    <mergeCell ref="I17:J17"/>
    <mergeCell ref="L17:M17"/>
    <mergeCell ref="I19:J19"/>
    <mergeCell ref="L19:M19"/>
    <mergeCell ref="I20:J20"/>
    <mergeCell ref="L20:M20"/>
    <mergeCell ref="I21:J21"/>
    <mergeCell ref="L21:M21"/>
    <mergeCell ref="O11:T11"/>
    <mergeCell ref="O12:Q12"/>
    <mergeCell ref="R12:T12"/>
    <mergeCell ref="O13:P13"/>
    <mergeCell ref="R13:S13"/>
    <mergeCell ref="O14:P14"/>
    <mergeCell ref="R14:S14"/>
    <mergeCell ref="O15:P15"/>
    <mergeCell ref="R15:S15"/>
    <mergeCell ref="O16:P16"/>
    <mergeCell ref="R16:S16"/>
    <mergeCell ref="O17:P17"/>
    <mergeCell ref="R17:S17"/>
    <mergeCell ref="O19:P19"/>
    <mergeCell ref="R19:S19"/>
    <mergeCell ref="O20:P20"/>
    <mergeCell ref="R20:S20"/>
    <mergeCell ref="O21:P21"/>
    <mergeCell ref="R21:S21"/>
    <mergeCell ref="O18:P18"/>
    <mergeCell ref="R18:S18"/>
    <mergeCell ref="O22:Q22"/>
    <mergeCell ref="R22:T22"/>
    <mergeCell ref="O23:Q23"/>
    <mergeCell ref="R23:T23"/>
    <mergeCell ref="O37:P37"/>
    <mergeCell ref="R37:S37"/>
    <mergeCell ref="O44:P44"/>
    <mergeCell ref="R44:S44"/>
    <mergeCell ref="O55:P55"/>
    <mergeCell ref="R55:S55"/>
    <mergeCell ref="O64:P64"/>
    <mergeCell ref="R64:S64"/>
    <mergeCell ref="O74:P74"/>
    <mergeCell ref="R74:S74"/>
    <mergeCell ref="O82:P82"/>
    <mergeCell ref="R82:S82"/>
    <mergeCell ref="B24:T24"/>
    <mergeCell ref="B38:T38"/>
    <mergeCell ref="B45:T45"/>
    <mergeCell ref="B56:T56"/>
    <mergeCell ref="B65:T65"/>
    <mergeCell ref="B75:T75"/>
    <mergeCell ref="I64:J64"/>
    <mergeCell ref="L64:M64"/>
    <mergeCell ref="I74:J74"/>
    <mergeCell ref="L74:M74"/>
    <mergeCell ref="I82:J82"/>
    <mergeCell ref="L82:M82"/>
    <mergeCell ref="C74:D74"/>
    <mergeCell ref="F74:G74"/>
    <mergeCell ref="C82:D82"/>
    <mergeCell ref="F82:G82"/>
    <mergeCell ref="C64:D64"/>
    <mergeCell ref="F64:G64"/>
  </mergeCells>
  <phoneticPr fontId="0" type="noConversion"/>
  <printOptions horizontalCentered="1"/>
  <pageMargins left="0.2" right="0.2" top="0.48" bottom="0.68" header="0" footer="0"/>
  <pageSetup scale="50" orientation="landscape" horizontalDpi="360" verticalDpi="360" r:id="rId1"/>
  <headerFooter alignWithMargins="0"/>
  <ignoredErrors>
    <ignoredError sqref="Q73 Q81" formula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10"/>
  <sheetViews>
    <sheetView zoomScale="80" zoomScaleNormal="80" workbookViewId="0">
      <selection activeCell="B15" sqref="B15"/>
    </sheetView>
  </sheetViews>
  <sheetFormatPr defaultColWidth="11.42578125" defaultRowHeight="13.15"/>
  <cols>
    <col min="1" max="1" width="2.7109375" style="237" customWidth="1"/>
    <col min="2" max="2" width="21.28515625" style="237" customWidth="1"/>
    <col min="3" max="3" width="1.140625" style="237" customWidth="1"/>
    <col min="4" max="4" width="16.42578125" style="237" customWidth="1"/>
    <col min="5" max="5" width="19.42578125" style="237" customWidth="1"/>
    <col min="6" max="6" width="17.28515625" style="237" customWidth="1"/>
    <col min="7" max="7" width="16.42578125" style="237" customWidth="1"/>
    <col min="8" max="8" width="15" style="237" customWidth="1"/>
    <col min="9" max="9" width="1.42578125" style="237" customWidth="1"/>
    <col min="10" max="10" width="17.140625" style="237" customWidth="1"/>
    <col min="11" max="11" width="16" style="237" customWidth="1"/>
    <col min="12" max="12" width="4" style="237" customWidth="1"/>
    <col min="13" max="13" width="16.7109375" style="239" customWidth="1"/>
    <col min="14" max="14" width="13.7109375" style="239" customWidth="1"/>
    <col min="15" max="15" width="3.42578125" style="237" customWidth="1"/>
    <col min="16" max="16" width="17.140625" style="237" customWidth="1"/>
    <col min="17" max="17" width="16" style="237" customWidth="1"/>
    <col min="18" max="16384" width="11.42578125" style="237"/>
  </cols>
  <sheetData>
    <row r="1" spans="1:17" ht="15.6">
      <c r="E1" s="238"/>
      <c r="F1" s="238"/>
      <c r="G1" s="238"/>
      <c r="H1" s="238"/>
      <c r="I1" s="238"/>
      <c r="J1" s="238"/>
      <c r="K1" s="238"/>
      <c r="L1" s="238"/>
    </row>
    <row r="2" spans="1:17" ht="15.6">
      <c r="E2" s="238"/>
      <c r="F2" s="238"/>
      <c r="G2" s="238"/>
      <c r="H2" s="238"/>
      <c r="I2" s="238"/>
      <c r="J2" s="238"/>
      <c r="K2" s="238"/>
      <c r="L2" s="238"/>
    </row>
    <row r="3" spans="1:17" ht="15.6">
      <c r="E3" s="240"/>
      <c r="F3" s="240"/>
      <c r="G3" s="240"/>
      <c r="H3" s="240"/>
      <c r="I3" s="240"/>
      <c r="J3" s="240"/>
      <c r="K3" s="240"/>
      <c r="L3" s="238"/>
    </row>
    <row r="4" spans="1:17" ht="15.6">
      <c r="E4" s="240"/>
      <c r="F4" s="240"/>
      <c r="G4" s="240"/>
      <c r="H4" s="240"/>
      <c r="I4" s="240"/>
      <c r="J4" s="240"/>
      <c r="K4" s="240"/>
      <c r="L4" s="238"/>
    </row>
    <row r="5" spans="1:17" ht="15.6">
      <c r="D5" s="241"/>
      <c r="E5" s="240"/>
      <c r="F5" s="240"/>
      <c r="G5" s="240"/>
      <c r="H5" s="240"/>
      <c r="I5" s="240"/>
      <c r="J5" s="240"/>
      <c r="K5" s="240"/>
      <c r="L5" s="241"/>
    </row>
    <row r="6" spans="1:17" ht="15.6">
      <c r="D6" s="241"/>
      <c r="E6" s="240"/>
      <c r="F6" s="240"/>
      <c r="G6" s="240"/>
      <c r="H6" s="240"/>
      <c r="I6" s="240"/>
      <c r="J6" s="240"/>
      <c r="K6" s="240"/>
      <c r="L6" s="240"/>
      <c r="M6" s="240"/>
      <c r="N6" s="240"/>
    </row>
    <row r="7" spans="1:17" ht="15.6">
      <c r="D7" s="241"/>
      <c r="E7" s="240"/>
      <c r="F7" s="240"/>
      <c r="G7" s="240"/>
      <c r="H7" s="240"/>
      <c r="I7" s="240"/>
      <c r="J7" s="240"/>
      <c r="K7" s="240"/>
      <c r="L7" s="240"/>
      <c r="M7" s="240"/>
      <c r="N7" s="240"/>
    </row>
    <row r="8" spans="1:17" ht="17.25" customHeight="1">
      <c r="A8" s="510" t="s">
        <v>24</v>
      </c>
      <c r="B8" s="510"/>
      <c r="C8" s="242"/>
      <c r="D8" s="241"/>
      <c r="E8" s="240"/>
      <c r="F8" s="240"/>
      <c r="G8" s="240"/>
      <c r="H8" s="518"/>
      <c r="I8" s="518"/>
      <c r="J8" s="518"/>
      <c r="K8" s="518"/>
      <c r="L8" s="518"/>
      <c r="M8" s="518"/>
      <c r="N8" s="518"/>
      <c r="O8" s="518"/>
      <c r="P8" s="518"/>
    </row>
    <row r="9" spans="1:17" ht="17.25" customHeight="1">
      <c r="A9" s="243" t="s">
        <v>110</v>
      </c>
      <c r="B9" s="244"/>
      <c r="C9" s="244"/>
      <c r="D9" s="244"/>
      <c r="E9" s="244"/>
      <c r="F9" s="245"/>
      <c r="G9" s="244"/>
      <c r="H9" s="518"/>
      <c r="I9" s="518"/>
      <c r="J9" s="518"/>
      <c r="K9" s="518"/>
      <c r="L9" s="518"/>
      <c r="M9" s="518"/>
      <c r="N9" s="518"/>
      <c r="O9" s="518"/>
      <c r="P9" s="518"/>
    </row>
    <row r="10" spans="1:17" ht="17.25" customHeight="1" thickBot="1">
      <c r="A10" s="243"/>
      <c r="B10" s="244"/>
      <c r="C10" s="244"/>
      <c r="D10" s="244"/>
      <c r="E10" s="244"/>
      <c r="F10" s="245"/>
      <c r="G10" s="244"/>
      <c r="H10" s="244"/>
      <c r="I10" s="244"/>
      <c r="J10" s="244"/>
      <c r="K10" s="244"/>
      <c r="L10" s="244"/>
    </row>
    <row r="11" spans="1:17" ht="13.9" thickBot="1">
      <c r="J11" s="504" t="s">
        <v>9</v>
      </c>
      <c r="K11" s="505"/>
      <c r="M11" s="504" t="s">
        <v>10</v>
      </c>
      <c r="N11" s="505"/>
      <c r="P11" s="504" t="s">
        <v>11</v>
      </c>
      <c r="Q11" s="505"/>
    </row>
    <row r="12" spans="1:17" ht="13.9">
      <c r="B12" s="246" t="s">
        <v>111</v>
      </c>
      <c r="D12" s="247" t="s">
        <v>112</v>
      </c>
      <c r="E12" s="248" t="s">
        <v>113</v>
      </c>
      <c r="F12" s="247" t="s">
        <v>114</v>
      </c>
      <c r="G12" s="249" t="s">
        <v>114</v>
      </c>
      <c r="H12" s="250" t="s">
        <v>114</v>
      </c>
      <c r="I12" s="251"/>
      <c r="J12" s="247" t="s">
        <v>115</v>
      </c>
      <c r="K12" s="250" t="s">
        <v>115</v>
      </c>
      <c r="L12" s="251"/>
      <c r="M12" s="247" t="s">
        <v>115</v>
      </c>
      <c r="N12" s="250" t="s">
        <v>115</v>
      </c>
      <c r="P12" s="247" t="s">
        <v>115</v>
      </c>
      <c r="Q12" s="250" t="s">
        <v>115</v>
      </c>
    </row>
    <row r="13" spans="1:17" ht="12.75" customHeight="1">
      <c r="B13" s="246" t="s">
        <v>116</v>
      </c>
      <c r="D13" s="252" t="s">
        <v>117</v>
      </c>
      <c r="E13" s="253" t="s">
        <v>117</v>
      </c>
      <c r="F13" s="254" t="s">
        <v>118</v>
      </c>
      <c r="G13" s="255" t="s">
        <v>119</v>
      </c>
      <c r="H13" s="256" t="s">
        <v>120</v>
      </c>
      <c r="I13" s="239"/>
      <c r="J13" s="252" t="s">
        <v>117</v>
      </c>
      <c r="K13" s="257" t="s">
        <v>121</v>
      </c>
      <c r="L13" s="258"/>
      <c r="M13" s="252" t="s">
        <v>117</v>
      </c>
      <c r="N13" s="257" t="s">
        <v>121</v>
      </c>
      <c r="P13" s="252" t="s">
        <v>117</v>
      </c>
      <c r="Q13" s="257" t="s">
        <v>121</v>
      </c>
    </row>
    <row r="14" spans="1:17" ht="14.45" thickBot="1">
      <c r="B14" s="246" t="s">
        <v>122</v>
      </c>
      <c r="D14" s="259" t="s">
        <v>123</v>
      </c>
      <c r="E14" s="260" t="s">
        <v>124</v>
      </c>
      <c r="F14" s="259" t="s">
        <v>124</v>
      </c>
      <c r="G14" s="261" t="s">
        <v>124</v>
      </c>
      <c r="H14" s="262" t="s">
        <v>124</v>
      </c>
      <c r="I14" s="239"/>
      <c r="J14" s="259" t="s">
        <v>125</v>
      </c>
      <c r="K14" s="262" t="s">
        <v>126</v>
      </c>
      <c r="L14" s="239"/>
      <c r="M14" s="381" t="s">
        <v>125</v>
      </c>
      <c r="N14" s="382" t="s">
        <v>126</v>
      </c>
      <c r="P14" s="259" t="s">
        <v>125</v>
      </c>
      <c r="Q14" s="262" t="s">
        <v>126</v>
      </c>
    </row>
    <row r="15" spans="1:17">
      <c r="B15" s="263" t="s">
        <v>37</v>
      </c>
      <c r="C15" s="264"/>
      <c r="D15" s="379"/>
      <c r="E15" s="137"/>
      <c r="F15" s="137"/>
      <c r="G15" s="137"/>
      <c r="H15" s="380"/>
      <c r="I15" s="102"/>
      <c r="J15" s="223"/>
      <c r="K15" s="224"/>
      <c r="L15" s="102"/>
      <c r="M15" s="234">
        <v>2</v>
      </c>
      <c r="N15" s="265"/>
      <c r="P15" s="150"/>
      <c r="Q15" s="151"/>
    </row>
    <row r="16" spans="1:17">
      <c r="B16" s="266" t="s">
        <v>127</v>
      </c>
      <c r="C16" s="264"/>
      <c r="D16" s="377"/>
      <c r="E16" s="138">
        <v>15</v>
      </c>
      <c r="F16" s="139">
        <v>1</v>
      </c>
      <c r="G16" s="140">
        <v>1</v>
      </c>
      <c r="H16" s="378">
        <v>6</v>
      </c>
      <c r="I16" s="102"/>
      <c r="J16" s="225"/>
      <c r="K16" s="226"/>
      <c r="L16" s="267"/>
      <c r="M16" s="235">
        <v>1</v>
      </c>
      <c r="N16" s="153"/>
      <c r="P16" s="152"/>
      <c r="Q16" s="153">
        <v>4</v>
      </c>
    </row>
    <row r="17" spans="1:17">
      <c r="B17" s="266" t="s">
        <v>128</v>
      </c>
      <c r="C17" s="264"/>
      <c r="D17" s="377"/>
      <c r="E17" s="138">
        <v>10</v>
      </c>
      <c r="F17" s="139">
        <v>1</v>
      </c>
      <c r="G17" s="139">
        <v>5</v>
      </c>
      <c r="H17" s="378"/>
      <c r="I17" s="102"/>
      <c r="J17" s="225"/>
      <c r="K17" s="226"/>
      <c r="L17" s="267"/>
      <c r="M17" s="235">
        <v>3</v>
      </c>
      <c r="N17" s="153"/>
      <c r="P17" s="152"/>
      <c r="Q17" s="153">
        <v>1</v>
      </c>
    </row>
    <row r="18" spans="1:17">
      <c r="B18" s="266" t="s">
        <v>79</v>
      </c>
      <c r="C18" s="264"/>
      <c r="D18" s="377"/>
      <c r="E18" s="138"/>
      <c r="F18" s="139"/>
      <c r="G18" s="139"/>
      <c r="H18" s="378"/>
      <c r="I18" s="102"/>
      <c r="J18" s="225"/>
      <c r="K18" s="226"/>
      <c r="L18" s="267"/>
      <c r="M18" s="235">
        <v>4</v>
      </c>
      <c r="N18" s="153"/>
      <c r="P18" s="152"/>
      <c r="Q18" s="153"/>
    </row>
    <row r="19" spans="1:17">
      <c r="B19" s="266" t="s">
        <v>129</v>
      </c>
      <c r="C19" s="264"/>
      <c r="D19" s="377"/>
      <c r="E19" s="138">
        <v>4</v>
      </c>
      <c r="F19" s="139">
        <v>1</v>
      </c>
      <c r="G19" s="139">
        <v>1</v>
      </c>
      <c r="H19" s="378">
        <v>5</v>
      </c>
      <c r="I19" s="102"/>
      <c r="J19" s="225"/>
      <c r="K19" s="226"/>
      <c r="L19" s="267"/>
      <c r="M19" s="235">
        <v>2</v>
      </c>
      <c r="N19" s="153"/>
      <c r="P19" s="152"/>
      <c r="Q19" s="153">
        <v>5</v>
      </c>
    </row>
    <row r="20" spans="1:17" ht="25.15" customHeight="1">
      <c r="B20" s="266" t="s">
        <v>130</v>
      </c>
      <c r="C20" s="264"/>
      <c r="D20" s="377"/>
      <c r="E20" s="138">
        <v>7</v>
      </c>
      <c r="F20" s="139">
        <v>1</v>
      </c>
      <c r="G20" s="139">
        <v>4</v>
      </c>
      <c r="H20" s="378"/>
      <c r="I20" s="102"/>
      <c r="J20" s="225"/>
      <c r="K20" s="226"/>
      <c r="L20" s="267"/>
      <c r="M20" s="235">
        <v>2</v>
      </c>
      <c r="N20" s="153"/>
      <c r="P20" s="152"/>
      <c r="Q20" s="153">
        <v>4</v>
      </c>
    </row>
    <row r="21" spans="1:17" ht="26.45">
      <c r="B21" s="268" t="s">
        <v>131</v>
      </c>
      <c r="C21" s="264"/>
      <c r="D21" s="377"/>
      <c r="E21" s="138">
        <v>3</v>
      </c>
      <c r="F21" s="138"/>
      <c r="G21" s="139"/>
      <c r="H21" s="378"/>
      <c r="I21" s="102"/>
      <c r="J21" s="225"/>
      <c r="K21" s="226"/>
      <c r="L21" s="267"/>
      <c r="M21" s="235"/>
      <c r="N21" s="153"/>
      <c r="P21" s="152"/>
      <c r="Q21" s="153"/>
    </row>
    <row r="22" spans="1:17" ht="25.15" customHeight="1">
      <c r="B22" s="268" t="s">
        <v>132</v>
      </c>
      <c r="C22" s="264"/>
      <c r="D22" s="377"/>
      <c r="E22" s="138"/>
      <c r="F22" s="138"/>
      <c r="G22" s="139"/>
      <c r="H22" s="378"/>
      <c r="I22" s="102"/>
      <c r="J22" s="225"/>
      <c r="K22" s="226"/>
      <c r="L22" s="267"/>
      <c r="M22" s="235">
        <v>4</v>
      </c>
      <c r="N22" s="153"/>
      <c r="P22" s="152"/>
      <c r="Q22" s="153"/>
    </row>
    <row r="23" spans="1:17" ht="25.15" customHeight="1">
      <c r="B23" s="268" t="s">
        <v>133</v>
      </c>
      <c r="C23" s="264"/>
      <c r="D23" s="377"/>
      <c r="E23" s="138"/>
      <c r="F23" s="138"/>
      <c r="G23" s="139"/>
      <c r="H23" s="378"/>
      <c r="I23" s="102"/>
      <c r="J23" s="225"/>
      <c r="K23" s="226"/>
      <c r="L23" s="267"/>
      <c r="M23" s="235">
        <v>4</v>
      </c>
      <c r="N23" s="153"/>
      <c r="P23" s="152"/>
      <c r="Q23" s="153"/>
    </row>
    <row r="24" spans="1:17" ht="25.15" customHeight="1">
      <c r="B24" s="268" t="s">
        <v>42</v>
      </c>
      <c r="C24" s="264"/>
      <c r="D24" s="377"/>
      <c r="E24" s="138"/>
      <c r="F24" s="138"/>
      <c r="G24" s="139"/>
      <c r="H24" s="378"/>
      <c r="I24" s="102"/>
      <c r="J24" s="225"/>
      <c r="K24" s="226"/>
      <c r="L24" s="267"/>
      <c r="M24" s="235">
        <v>3</v>
      </c>
      <c r="N24" s="153"/>
      <c r="P24" s="152"/>
      <c r="Q24" s="153">
        <v>3</v>
      </c>
    </row>
    <row r="25" spans="1:17" ht="25.15" customHeight="1">
      <c r="B25" s="268" t="s">
        <v>134</v>
      </c>
      <c r="C25" s="264"/>
      <c r="D25" s="377"/>
      <c r="E25" s="138">
        <v>11</v>
      </c>
      <c r="F25" s="138"/>
      <c r="G25" s="139"/>
      <c r="H25" s="378"/>
      <c r="I25" s="102"/>
      <c r="J25" s="225"/>
      <c r="K25" s="226"/>
      <c r="L25" s="267"/>
      <c r="M25" s="235">
        <v>1</v>
      </c>
      <c r="N25" s="153"/>
      <c r="P25" s="152"/>
      <c r="Q25" s="153">
        <v>2</v>
      </c>
    </row>
    <row r="26" spans="1:17" ht="25.15" customHeight="1">
      <c r="B26" s="266" t="s">
        <v>135</v>
      </c>
      <c r="C26" s="264"/>
      <c r="D26" s="377"/>
      <c r="E26" s="138">
        <v>10</v>
      </c>
      <c r="F26" s="138">
        <v>1</v>
      </c>
      <c r="G26" s="139">
        <v>1</v>
      </c>
      <c r="H26" s="378">
        <v>16</v>
      </c>
      <c r="I26" s="102"/>
      <c r="J26" s="225"/>
      <c r="K26" s="226"/>
      <c r="L26" s="267"/>
      <c r="M26" s="235">
        <v>3</v>
      </c>
      <c r="N26" s="153"/>
      <c r="P26" s="152"/>
      <c r="Q26" s="153">
        <v>1</v>
      </c>
    </row>
    <row r="27" spans="1:17" ht="25.15" customHeight="1" thickBot="1">
      <c r="B27" s="269" t="s">
        <v>136</v>
      </c>
      <c r="C27" s="264"/>
      <c r="D27" s="387"/>
      <c r="E27" s="141">
        <v>6</v>
      </c>
      <c r="F27" s="141"/>
      <c r="G27" s="142"/>
      <c r="H27" s="388"/>
      <c r="I27" s="102"/>
      <c r="J27" s="227"/>
      <c r="K27" s="228"/>
      <c r="L27" s="267"/>
      <c r="M27" s="236">
        <v>3</v>
      </c>
      <c r="N27" s="155"/>
      <c r="P27" s="154"/>
      <c r="Q27" s="155">
        <v>3</v>
      </c>
    </row>
    <row r="28" spans="1:17">
      <c r="B28" s="264"/>
      <c r="C28" s="264"/>
      <c r="D28" s="239"/>
      <c r="E28" s="270"/>
      <c r="F28" s="239"/>
      <c r="G28" s="239"/>
      <c r="H28" s="239"/>
      <c r="I28" s="239"/>
      <c r="J28" s="239"/>
      <c r="K28" s="239"/>
      <c r="L28" s="239"/>
    </row>
    <row r="29" spans="1:17">
      <c r="A29" s="243" t="s">
        <v>137</v>
      </c>
      <c r="B29" s="271"/>
      <c r="C29" s="264"/>
      <c r="D29" s="272"/>
      <c r="E29" s="272"/>
      <c r="F29" s="272"/>
      <c r="H29" s="239"/>
      <c r="I29" s="239"/>
      <c r="K29" s="273"/>
      <c r="L29" s="273"/>
    </row>
    <row r="30" spans="1:17" ht="7.5" customHeight="1" thickBot="1">
      <c r="A30" s="243"/>
      <c r="B30" s="271"/>
      <c r="C30" s="264"/>
      <c r="D30" s="272"/>
      <c r="E30" s="272"/>
      <c r="F30" s="272"/>
      <c r="H30" s="239"/>
      <c r="I30" s="239"/>
      <c r="K30" s="273"/>
      <c r="L30" s="273"/>
    </row>
    <row r="31" spans="1:17" ht="33.75" customHeight="1" thickBot="1">
      <c r="B31" s="274" t="s">
        <v>111</v>
      </c>
      <c r="D31" s="275" t="s">
        <v>138</v>
      </c>
      <c r="E31" s="275" t="s">
        <v>139</v>
      </c>
      <c r="F31" s="275" t="s">
        <v>140</v>
      </c>
      <c r="G31" s="275" t="s">
        <v>140</v>
      </c>
      <c r="H31" s="506" t="s">
        <v>140</v>
      </c>
      <c r="I31" s="507"/>
      <c r="J31" s="276" t="s">
        <v>114</v>
      </c>
      <c r="K31" s="516" t="s">
        <v>114</v>
      </c>
      <c r="L31" s="517"/>
      <c r="M31" s="277" t="s">
        <v>141</v>
      </c>
    </row>
    <row r="32" spans="1:17" ht="12.75" customHeight="1">
      <c r="B32" s="274" t="s">
        <v>116</v>
      </c>
      <c r="D32" s="490" t="s">
        <v>142</v>
      </c>
      <c r="E32" s="490" t="s">
        <v>143</v>
      </c>
      <c r="F32" s="490" t="s">
        <v>144</v>
      </c>
      <c r="G32" s="490" t="s">
        <v>145</v>
      </c>
      <c r="H32" s="508" t="s">
        <v>146</v>
      </c>
      <c r="I32" s="509"/>
      <c r="J32" s="278" t="s">
        <v>118</v>
      </c>
      <c r="K32" s="512" t="s">
        <v>119</v>
      </c>
      <c r="L32" s="513"/>
      <c r="M32" s="279" t="s">
        <v>120</v>
      </c>
    </row>
    <row r="33" spans="2:14" ht="13.5" customHeight="1" thickBot="1">
      <c r="B33" s="274"/>
      <c r="D33" s="511"/>
      <c r="E33" s="511"/>
      <c r="F33" s="511"/>
      <c r="G33" s="511"/>
      <c r="H33" s="508"/>
      <c r="I33" s="509"/>
      <c r="J33" s="280" t="s">
        <v>124</v>
      </c>
      <c r="K33" s="514" t="s">
        <v>124</v>
      </c>
      <c r="L33" s="515"/>
      <c r="M33" s="281" t="s">
        <v>124</v>
      </c>
    </row>
    <row r="34" spans="2:14" ht="20.25" customHeight="1">
      <c r="B34" s="282" t="s">
        <v>30</v>
      </c>
      <c r="C34" s="283"/>
      <c r="D34" s="284"/>
      <c r="E34" s="284"/>
      <c r="F34" s="284"/>
      <c r="G34" s="285"/>
      <c r="H34" s="500"/>
      <c r="I34" s="501"/>
      <c r="J34" s="286"/>
      <c r="K34" s="500"/>
      <c r="L34" s="501"/>
      <c r="M34" s="287"/>
    </row>
    <row r="35" spans="2:14" ht="12.75" customHeight="1">
      <c r="B35" s="288" t="s">
        <v>147</v>
      </c>
      <c r="C35" s="283"/>
      <c r="D35" s="285"/>
      <c r="E35" s="284"/>
      <c r="F35" s="284"/>
      <c r="G35" s="285"/>
      <c r="H35" s="491"/>
      <c r="I35" s="492"/>
      <c r="J35" s="289">
        <v>2</v>
      </c>
      <c r="K35" s="491">
        <v>4</v>
      </c>
      <c r="L35" s="492"/>
      <c r="M35" s="290"/>
    </row>
    <row r="36" spans="2:14" ht="13.5" customHeight="1">
      <c r="B36" s="288" t="s">
        <v>148</v>
      </c>
      <c r="C36" s="283"/>
      <c r="D36" s="285"/>
      <c r="E36" s="284"/>
      <c r="F36" s="284"/>
      <c r="G36" s="285"/>
      <c r="H36" s="491"/>
      <c r="I36" s="492"/>
      <c r="J36" s="289"/>
      <c r="K36" s="491"/>
      <c r="L36" s="492"/>
      <c r="M36" s="290"/>
    </row>
    <row r="37" spans="2:14" ht="16.5" customHeight="1">
      <c r="B37" s="288" t="s">
        <v>149</v>
      </c>
      <c r="C37" s="283"/>
      <c r="D37" s="377"/>
      <c r="E37" s="284">
        <v>3</v>
      </c>
      <c r="F37" s="284"/>
      <c r="G37" s="285"/>
      <c r="H37" s="491"/>
      <c r="I37" s="492"/>
      <c r="J37" s="291"/>
      <c r="K37" s="491"/>
      <c r="L37" s="492"/>
      <c r="M37" s="384"/>
    </row>
    <row r="38" spans="2:14">
      <c r="B38" s="268" t="s">
        <v>150</v>
      </c>
      <c r="C38" s="283"/>
      <c r="D38" s="292"/>
      <c r="E38" s="284"/>
      <c r="F38" s="284"/>
      <c r="G38" s="285"/>
      <c r="H38" s="491"/>
      <c r="I38" s="492"/>
      <c r="J38" s="291"/>
      <c r="K38" s="491"/>
      <c r="L38" s="492"/>
      <c r="M38" s="384"/>
      <c r="N38" s="237"/>
    </row>
    <row r="39" spans="2:14">
      <c r="B39" s="268" t="s">
        <v>130</v>
      </c>
      <c r="C39" s="283"/>
      <c r="D39" s="292"/>
      <c r="E39" s="292"/>
      <c r="F39" s="284"/>
      <c r="G39" s="285"/>
      <c r="H39" s="491"/>
      <c r="I39" s="492"/>
      <c r="J39" s="291">
        <v>3</v>
      </c>
      <c r="K39" s="491"/>
      <c r="L39" s="492"/>
      <c r="M39" s="384"/>
      <c r="N39" s="237"/>
    </row>
    <row r="40" spans="2:14">
      <c r="B40" s="268" t="s">
        <v>129</v>
      </c>
      <c r="C40" s="283"/>
      <c r="D40" s="292"/>
      <c r="E40" s="292">
        <v>1</v>
      </c>
      <c r="F40" s="292"/>
      <c r="G40" s="383"/>
      <c r="H40" s="491"/>
      <c r="I40" s="492"/>
      <c r="J40" s="291"/>
      <c r="K40" s="491"/>
      <c r="L40" s="492"/>
      <c r="M40" s="384"/>
      <c r="N40" s="237"/>
    </row>
    <row r="41" spans="2:14">
      <c r="B41" s="268" t="s">
        <v>52</v>
      </c>
      <c r="C41" s="283"/>
      <c r="D41" s="292"/>
      <c r="E41" s="292">
        <v>2</v>
      </c>
      <c r="F41" s="292"/>
      <c r="G41" s="383"/>
      <c r="H41" s="491"/>
      <c r="I41" s="492"/>
      <c r="J41" s="291"/>
      <c r="K41" s="491"/>
      <c r="L41" s="492"/>
      <c r="M41" s="384"/>
      <c r="N41" s="237"/>
    </row>
    <row r="42" spans="2:14">
      <c r="B42" s="268" t="s">
        <v>135</v>
      </c>
      <c r="C42" s="283"/>
      <c r="D42" s="292"/>
      <c r="E42" s="292">
        <v>2</v>
      </c>
      <c r="F42" s="292"/>
      <c r="G42" s="383"/>
      <c r="H42" s="491"/>
      <c r="I42" s="492"/>
      <c r="J42" s="291"/>
      <c r="K42" s="491"/>
      <c r="L42" s="492"/>
      <c r="M42" s="384"/>
      <c r="N42" s="237"/>
    </row>
    <row r="43" spans="2:14">
      <c r="B43" s="268" t="s">
        <v>136</v>
      </c>
      <c r="C43" s="283"/>
      <c r="D43" s="292"/>
      <c r="E43" s="292"/>
      <c r="F43" s="292"/>
      <c r="G43" s="383"/>
      <c r="H43" s="491"/>
      <c r="I43" s="492"/>
      <c r="J43" s="291"/>
      <c r="K43" s="491"/>
      <c r="L43" s="492"/>
      <c r="M43" s="384"/>
      <c r="N43" s="237"/>
    </row>
    <row r="44" spans="2:14">
      <c r="B44" s="268" t="s">
        <v>151</v>
      </c>
      <c r="C44" s="283"/>
      <c r="D44" s="292"/>
      <c r="E44" s="292"/>
      <c r="F44" s="292"/>
      <c r="G44" s="383"/>
      <c r="H44" s="491"/>
      <c r="I44" s="492"/>
      <c r="J44" s="291">
        <v>2</v>
      </c>
      <c r="K44" s="491"/>
      <c r="L44" s="492"/>
      <c r="M44" s="384"/>
      <c r="N44" s="237"/>
    </row>
    <row r="45" spans="2:14">
      <c r="B45" s="268" t="s">
        <v>152</v>
      </c>
      <c r="C45" s="283"/>
      <c r="D45" s="292"/>
      <c r="E45" s="292"/>
      <c r="F45" s="292"/>
      <c r="G45" s="383"/>
      <c r="H45" s="491"/>
      <c r="I45" s="492"/>
      <c r="J45" s="291"/>
      <c r="K45" s="502"/>
      <c r="L45" s="503"/>
      <c r="M45" s="384"/>
      <c r="N45" s="237"/>
    </row>
    <row r="46" spans="2:14" ht="12.75" customHeight="1">
      <c r="B46" s="268" t="s">
        <v>42</v>
      </c>
      <c r="C46" s="283"/>
      <c r="D46" s="292"/>
      <c r="E46" s="292"/>
      <c r="F46" s="292"/>
      <c r="G46" s="383"/>
      <c r="H46" s="491"/>
      <c r="I46" s="492"/>
      <c r="J46" s="291">
        <v>1</v>
      </c>
      <c r="K46" s="502"/>
      <c r="L46" s="503"/>
      <c r="M46" s="384"/>
      <c r="N46" s="237"/>
    </row>
    <row r="47" spans="2:14" ht="12.75" customHeight="1">
      <c r="B47" s="268" t="s">
        <v>153</v>
      </c>
      <c r="C47" s="283"/>
      <c r="D47" s="292"/>
      <c r="E47" s="292"/>
      <c r="F47" s="292"/>
      <c r="G47" s="383"/>
      <c r="H47" s="491"/>
      <c r="I47" s="492"/>
      <c r="J47" s="291"/>
      <c r="K47" s="491"/>
      <c r="L47" s="492"/>
      <c r="M47" s="384"/>
      <c r="N47" s="237"/>
    </row>
    <row r="48" spans="2:14">
      <c r="B48" s="268" t="s">
        <v>154</v>
      </c>
      <c r="C48" s="283"/>
      <c r="D48" s="292"/>
      <c r="E48" s="292"/>
      <c r="F48" s="292"/>
      <c r="G48" s="383"/>
      <c r="H48" s="491"/>
      <c r="I48" s="492"/>
      <c r="J48" s="291"/>
      <c r="K48" s="491"/>
      <c r="L48" s="492"/>
      <c r="M48" s="384"/>
      <c r="N48" s="237"/>
    </row>
    <row r="49" spans="1:14">
      <c r="B49" s="268" t="s">
        <v>155</v>
      </c>
      <c r="C49" s="283"/>
      <c r="D49" s="292"/>
      <c r="E49" s="292"/>
      <c r="F49" s="292"/>
      <c r="G49" s="383"/>
      <c r="H49" s="491"/>
      <c r="I49" s="492"/>
      <c r="J49" s="291"/>
      <c r="K49" s="491"/>
      <c r="L49" s="492"/>
      <c r="M49" s="384"/>
      <c r="N49" s="237"/>
    </row>
    <row r="50" spans="1:14">
      <c r="B50" s="268" t="s">
        <v>156</v>
      </c>
      <c r="C50" s="283"/>
      <c r="D50" s="292"/>
      <c r="E50" s="292"/>
      <c r="F50" s="292"/>
      <c r="G50" s="383"/>
      <c r="H50" s="491"/>
      <c r="I50" s="492"/>
      <c r="J50" s="291"/>
      <c r="K50" s="491"/>
      <c r="L50" s="492"/>
      <c r="M50" s="384"/>
      <c r="N50" s="237"/>
    </row>
    <row r="51" spans="1:14" ht="13.9" thickBot="1">
      <c r="B51" s="293" t="s">
        <v>79</v>
      </c>
      <c r="C51" s="283"/>
      <c r="D51" s="294"/>
      <c r="E51" s="295"/>
      <c r="F51" s="295"/>
      <c r="G51" s="385"/>
      <c r="H51" s="493"/>
      <c r="I51" s="494"/>
      <c r="J51" s="296"/>
      <c r="K51" s="498"/>
      <c r="L51" s="499"/>
      <c r="M51" s="386"/>
      <c r="N51" s="237"/>
    </row>
    <row r="52" spans="1:14">
      <c r="B52" s="283"/>
      <c r="C52" s="283"/>
      <c r="D52" s="270"/>
      <c r="F52" s="270"/>
      <c r="G52" s="270"/>
      <c r="H52" s="241"/>
      <c r="I52" s="270"/>
      <c r="J52" s="270"/>
      <c r="K52" s="270"/>
      <c r="L52" s="270"/>
      <c r="M52" s="237"/>
      <c r="N52" s="237"/>
    </row>
    <row r="53" spans="1:14">
      <c r="A53" s="243" t="s">
        <v>157</v>
      </c>
      <c r="B53" s="271"/>
      <c r="C53" s="264"/>
      <c r="D53" s="272"/>
      <c r="E53" s="272"/>
      <c r="F53" s="270"/>
      <c r="G53" s="270"/>
      <c r="H53" s="241"/>
      <c r="I53" s="270"/>
      <c r="J53" s="270"/>
      <c r="K53" s="270"/>
      <c r="L53" s="270"/>
      <c r="M53" s="237"/>
      <c r="N53" s="237"/>
    </row>
    <row r="54" spans="1:14" ht="13.9" thickBot="1">
      <c r="A54" s="243"/>
      <c r="B54" s="271"/>
      <c r="C54" s="264"/>
      <c r="D54" s="272"/>
      <c r="E54" s="272"/>
      <c r="F54" s="270"/>
      <c r="G54" s="270"/>
      <c r="H54" s="241"/>
      <c r="I54" s="270"/>
      <c r="J54" s="270"/>
      <c r="K54" s="270"/>
      <c r="L54" s="270"/>
      <c r="M54" s="237"/>
      <c r="N54" s="237"/>
    </row>
    <row r="55" spans="1:14">
      <c r="B55" s="274" t="s">
        <v>111</v>
      </c>
      <c r="D55" s="297" t="s">
        <v>139</v>
      </c>
      <c r="F55" s="270"/>
      <c r="G55" s="241"/>
      <c r="H55" s="270"/>
      <c r="I55" s="270"/>
      <c r="J55" s="270"/>
      <c r="M55" s="237"/>
      <c r="N55" s="237"/>
    </row>
    <row r="56" spans="1:14">
      <c r="B56" s="274" t="s">
        <v>116</v>
      </c>
      <c r="D56" s="489" t="s">
        <v>158</v>
      </c>
      <c r="F56" s="270"/>
      <c r="G56" s="241"/>
      <c r="H56" s="270"/>
      <c r="I56" s="270"/>
      <c r="J56" s="270"/>
      <c r="M56" s="237"/>
      <c r="N56" s="237"/>
    </row>
    <row r="57" spans="1:14" ht="13.9" thickBot="1">
      <c r="B57" s="274"/>
      <c r="D57" s="490"/>
      <c r="F57" s="270"/>
      <c r="G57" s="241"/>
      <c r="H57" s="270"/>
      <c r="I57" s="270"/>
      <c r="J57" s="270"/>
      <c r="M57" s="237"/>
      <c r="N57" s="237"/>
    </row>
    <row r="58" spans="1:14">
      <c r="B58" s="282" t="s">
        <v>30</v>
      </c>
      <c r="C58" s="283"/>
      <c r="D58" s="298">
        <v>1</v>
      </c>
      <c r="G58" s="241"/>
      <c r="H58" s="270"/>
      <c r="I58" s="270"/>
      <c r="J58" s="270"/>
      <c r="M58" s="237"/>
      <c r="N58" s="237"/>
    </row>
    <row r="59" spans="1:14">
      <c r="B59" s="288" t="s">
        <v>159</v>
      </c>
      <c r="C59" s="283"/>
      <c r="D59" s="284">
        <v>1</v>
      </c>
      <c r="G59" s="241"/>
      <c r="H59" s="270"/>
      <c r="I59" s="270"/>
      <c r="J59" s="270"/>
      <c r="M59" s="237"/>
      <c r="N59" s="237"/>
    </row>
    <row r="60" spans="1:14">
      <c r="B60" s="268" t="s">
        <v>150</v>
      </c>
      <c r="C60" s="283"/>
      <c r="D60" s="292"/>
      <c r="G60" s="241"/>
      <c r="H60" s="270"/>
      <c r="I60" s="270"/>
      <c r="J60" s="270"/>
      <c r="M60" s="237"/>
      <c r="N60" s="237"/>
    </row>
    <row r="61" spans="1:14">
      <c r="B61" s="268" t="s">
        <v>160</v>
      </c>
      <c r="C61" s="283"/>
      <c r="D61" s="292">
        <v>1</v>
      </c>
      <c r="G61" s="241"/>
      <c r="H61" s="270"/>
      <c r="I61" s="270"/>
      <c r="J61" s="270"/>
      <c r="M61" s="237"/>
      <c r="N61" s="237"/>
    </row>
    <row r="62" spans="1:14">
      <c r="B62" s="268" t="s">
        <v>161</v>
      </c>
      <c r="C62" s="283"/>
      <c r="D62" s="292">
        <v>1</v>
      </c>
      <c r="G62" s="241"/>
      <c r="H62" s="270"/>
      <c r="I62" s="270"/>
      <c r="J62" s="270"/>
      <c r="M62" s="237"/>
      <c r="N62" s="237"/>
    </row>
    <row r="63" spans="1:14">
      <c r="B63" s="268" t="s">
        <v>52</v>
      </c>
      <c r="C63" s="283"/>
      <c r="D63" s="292">
        <v>2</v>
      </c>
      <c r="G63" s="241"/>
      <c r="H63" s="270"/>
      <c r="I63" s="270"/>
      <c r="J63" s="270"/>
      <c r="M63" s="237"/>
      <c r="N63" s="237"/>
    </row>
    <row r="64" spans="1:14">
      <c r="B64" s="268" t="s">
        <v>136</v>
      </c>
      <c r="C64" s="283"/>
      <c r="D64" s="292"/>
      <c r="F64" s="270"/>
      <c r="G64" s="241"/>
      <c r="H64" s="270"/>
      <c r="I64" s="270"/>
      <c r="J64" s="270"/>
      <c r="M64" s="237"/>
      <c r="N64" s="237"/>
    </row>
    <row r="65" spans="1:14">
      <c r="B65" s="268" t="s">
        <v>135</v>
      </c>
      <c r="C65" s="283"/>
      <c r="D65" s="292">
        <v>4</v>
      </c>
      <c r="F65" s="270"/>
      <c r="G65" s="241"/>
      <c r="H65" s="270"/>
      <c r="I65" s="270"/>
      <c r="J65" s="270"/>
      <c r="M65" s="237"/>
      <c r="N65" s="237"/>
    </row>
    <row r="66" spans="1:14">
      <c r="B66" s="268" t="s">
        <v>162</v>
      </c>
      <c r="C66" s="283"/>
      <c r="D66" s="292"/>
      <c r="F66" s="270"/>
      <c r="G66" s="241"/>
      <c r="H66" s="270"/>
      <c r="I66" s="270"/>
      <c r="J66" s="270"/>
      <c r="M66" s="237"/>
      <c r="N66" s="237"/>
    </row>
    <row r="67" spans="1:14">
      <c r="B67" s="268" t="s">
        <v>42</v>
      </c>
      <c r="C67" s="283"/>
      <c r="D67" s="292"/>
      <c r="F67" s="270"/>
      <c r="G67" s="241"/>
      <c r="H67" s="270"/>
      <c r="I67" s="270"/>
      <c r="J67" s="270"/>
      <c r="M67" s="237"/>
      <c r="N67" s="237"/>
    </row>
    <row r="68" spans="1:14" ht="13.9" thickBot="1">
      <c r="B68" s="293" t="s">
        <v>70</v>
      </c>
      <c r="C68" s="283"/>
      <c r="D68" s="295"/>
      <c r="F68" s="270"/>
      <c r="G68" s="241"/>
      <c r="H68" s="270"/>
      <c r="I68" s="270"/>
      <c r="J68" s="270"/>
      <c r="M68" s="237"/>
      <c r="N68" s="237"/>
    </row>
    <row r="69" spans="1:14">
      <c r="B69" s="283"/>
      <c r="C69" s="283"/>
      <c r="D69" s="270"/>
      <c r="F69" s="270"/>
      <c r="G69" s="270"/>
      <c r="H69" s="241"/>
      <c r="I69" s="270"/>
      <c r="J69" s="270"/>
      <c r="K69" s="270"/>
      <c r="L69" s="270"/>
      <c r="M69" s="237"/>
      <c r="N69" s="237"/>
    </row>
    <row r="70" spans="1:14">
      <c r="A70" s="243" t="s">
        <v>163</v>
      </c>
      <c r="B70" s="271"/>
      <c r="C70" s="264"/>
      <c r="D70" s="272"/>
      <c r="E70" s="272"/>
      <c r="F70" s="270"/>
      <c r="G70" s="270"/>
      <c r="H70" s="241"/>
      <c r="I70" s="270"/>
      <c r="J70" s="270"/>
      <c r="K70" s="270"/>
      <c r="L70" s="270"/>
      <c r="M70" s="237"/>
      <c r="N70" s="237"/>
    </row>
    <row r="71" spans="1:14" ht="13.9" thickBot="1">
      <c r="A71" s="243"/>
      <c r="B71" s="271"/>
      <c r="C71" s="264"/>
      <c r="D71" s="272"/>
      <c r="E71" s="272"/>
      <c r="F71" s="270"/>
      <c r="G71" s="270"/>
      <c r="H71" s="241"/>
      <c r="I71" s="270"/>
      <c r="J71" s="270"/>
      <c r="K71" s="270"/>
      <c r="L71" s="270"/>
      <c r="M71" s="237"/>
      <c r="N71" s="237"/>
    </row>
    <row r="72" spans="1:14">
      <c r="B72" s="274" t="s">
        <v>111</v>
      </c>
      <c r="D72" s="297" t="s">
        <v>139</v>
      </c>
      <c r="E72" s="297" t="s">
        <v>139</v>
      </c>
      <c r="F72" s="270"/>
      <c r="G72" s="241"/>
      <c r="H72" s="270"/>
      <c r="I72" s="270"/>
      <c r="J72" s="270"/>
      <c r="M72" s="237"/>
      <c r="N72" s="237"/>
    </row>
    <row r="73" spans="1:14">
      <c r="B73" s="274" t="s">
        <v>116</v>
      </c>
      <c r="D73" s="489" t="s">
        <v>164</v>
      </c>
      <c r="E73" s="489" t="s">
        <v>164</v>
      </c>
      <c r="F73" s="270"/>
      <c r="G73" s="241"/>
      <c r="H73" s="270"/>
      <c r="I73" s="270"/>
      <c r="J73" s="270"/>
      <c r="M73" s="237"/>
      <c r="N73" s="237"/>
    </row>
    <row r="74" spans="1:14" ht="13.9" thickBot="1">
      <c r="B74" s="274"/>
      <c r="D74" s="490"/>
      <c r="E74" s="490"/>
      <c r="F74" s="270"/>
      <c r="G74" s="241"/>
      <c r="H74" s="270"/>
      <c r="I74" s="270"/>
      <c r="J74" s="270"/>
      <c r="M74" s="237"/>
      <c r="N74" s="237"/>
    </row>
    <row r="75" spans="1:14">
      <c r="B75" s="282" t="s">
        <v>30</v>
      </c>
      <c r="C75" s="283"/>
      <c r="D75" s="298"/>
      <c r="E75" s="298"/>
      <c r="F75" s="270"/>
      <c r="G75" s="241"/>
      <c r="H75" s="270"/>
      <c r="I75" s="270"/>
      <c r="J75" s="270"/>
      <c r="M75" s="237"/>
      <c r="N75" s="237"/>
    </row>
    <row r="76" spans="1:14">
      <c r="B76" s="288" t="s">
        <v>149</v>
      </c>
      <c r="C76" s="283"/>
      <c r="D76" s="292"/>
      <c r="E76" s="292"/>
      <c r="F76" s="270"/>
      <c r="G76" s="241"/>
      <c r="H76" s="270"/>
      <c r="I76" s="270"/>
      <c r="J76" s="270"/>
      <c r="M76" s="237"/>
      <c r="N76" s="237"/>
    </row>
    <row r="77" spans="1:14">
      <c r="B77" s="268" t="s">
        <v>150</v>
      </c>
      <c r="C77" s="283"/>
      <c r="D77" s="292"/>
      <c r="E77" s="299"/>
      <c r="F77" s="270"/>
      <c r="G77" s="241"/>
      <c r="H77" s="270"/>
      <c r="I77" s="270"/>
      <c r="J77" s="270"/>
      <c r="M77" s="237"/>
      <c r="N77" s="237"/>
    </row>
    <row r="78" spans="1:14">
      <c r="B78" s="268" t="s">
        <v>130</v>
      </c>
      <c r="C78" s="283"/>
      <c r="D78" s="292">
        <v>1</v>
      </c>
      <c r="E78" s="292"/>
      <c r="F78" s="270"/>
      <c r="H78" s="270"/>
      <c r="I78" s="270"/>
      <c r="J78" s="270"/>
      <c r="M78" s="237"/>
      <c r="N78" s="237"/>
    </row>
    <row r="79" spans="1:14">
      <c r="B79" s="268" t="s">
        <v>129</v>
      </c>
      <c r="C79" s="283"/>
      <c r="D79" s="292"/>
      <c r="E79" s="292"/>
      <c r="F79" s="270"/>
      <c r="H79" s="270"/>
      <c r="I79" s="270"/>
      <c r="J79" s="270"/>
      <c r="M79" s="237"/>
      <c r="N79" s="237"/>
    </row>
    <row r="80" spans="1:14">
      <c r="B80" s="268" t="s">
        <v>52</v>
      </c>
      <c r="C80" s="283"/>
      <c r="D80" s="292"/>
      <c r="E80" s="292"/>
      <c r="F80" s="270"/>
      <c r="H80" s="270"/>
      <c r="I80" s="270"/>
      <c r="J80" s="270"/>
      <c r="M80" s="237"/>
      <c r="N80" s="237"/>
    </row>
    <row r="81" spans="1:14">
      <c r="B81" s="268" t="s">
        <v>135</v>
      </c>
      <c r="C81" s="283"/>
      <c r="D81" s="292"/>
      <c r="E81" s="292"/>
      <c r="F81" s="270"/>
      <c r="H81" s="270"/>
      <c r="I81" s="270"/>
      <c r="J81" s="270"/>
      <c r="M81" s="237"/>
      <c r="N81" s="237"/>
    </row>
    <row r="82" spans="1:14">
      <c r="B82" s="268" t="s">
        <v>136</v>
      </c>
      <c r="C82" s="283"/>
      <c r="D82" s="292"/>
      <c r="E82" s="299"/>
      <c r="F82" s="270"/>
      <c r="H82" s="270"/>
      <c r="I82" s="270"/>
      <c r="J82" s="270"/>
      <c r="M82" s="237"/>
      <c r="N82" s="237"/>
    </row>
    <row r="83" spans="1:14">
      <c r="B83" s="268" t="s">
        <v>151</v>
      </c>
      <c r="C83" s="283"/>
      <c r="D83" s="292"/>
      <c r="E83" s="292"/>
      <c r="F83" s="270"/>
      <c r="H83" s="270"/>
      <c r="I83" s="270"/>
      <c r="J83" s="270"/>
      <c r="M83" s="237"/>
      <c r="N83" s="237"/>
    </row>
    <row r="84" spans="1:14">
      <c r="B84" s="268" t="s">
        <v>152</v>
      </c>
      <c r="C84" s="283"/>
      <c r="D84" s="292"/>
      <c r="E84" s="292"/>
      <c r="F84" s="270"/>
      <c r="G84" s="241"/>
      <c r="H84" s="270"/>
      <c r="I84" s="270"/>
      <c r="J84" s="270"/>
      <c r="M84" s="237"/>
      <c r="N84" s="237"/>
    </row>
    <row r="85" spans="1:14">
      <c r="B85" s="268" t="s">
        <v>42</v>
      </c>
      <c r="C85" s="283"/>
      <c r="D85" s="292"/>
      <c r="E85" s="292"/>
      <c r="F85" s="270"/>
      <c r="G85" s="241"/>
      <c r="H85" s="270"/>
      <c r="I85" s="270"/>
      <c r="J85" s="270"/>
      <c r="M85" s="237"/>
      <c r="N85" s="237"/>
    </row>
    <row r="86" spans="1:14" ht="20.25" customHeight="1" thickBot="1">
      <c r="B86" s="300" t="s">
        <v>70</v>
      </c>
      <c r="C86" s="283"/>
      <c r="D86" s="295"/>
      <c r="E86" s="295"/>
      <c r="F86" s="270"/>
      <c r="G86" s="241"/>
      <c r="H86" s="270"/>
      <c r="I86" s="270"/>
      <c r="J86" s="270"/>
    </row>
    <row r="87" spans="1:14">
      <c r="B87" s="283"/>
      <c r="C87" s="283"/>
      <c r="D87" s="270"/>
      <c r="F87" s="270"/>
      <c r="G87" s="270"/>
      <c r="H87" s="241"/>
      <c r="I87" s="270"/>
      <c r="J87" s="270"/>
      <c r="K87" s="270"/>
      <c r="L87" s="270"/>
    </row>
    <row r="88" spans="1:14" ht="13.9">
      <c r="A88" s="243" t="s">
        <v>165</v>
      </c>
      <c r="B88" s="301"/>
      <c r="C88" s="301"/>
      <c r="D88" s="301"/>
      <c r="E88" s="270"/>
      <c r="F88" s="270"/>
      <c r="G88" s="270"/>
      <c r="H88" s="270"/>
      <c r="I88" s="270"/>
      <c r="J88" s="270"/>
      <c r="K88" s="270"/>
      <c r="L88" s="270"/>
    </row>
    <row r="89" spans="1:14" ht="11.25" customHeight="1" thickBot="1">
      <c r="A89" s="243"/>
      <c r="B89" s="301"/>
      <c r="C89" s="301"/>
      <c r="D89" s="301"/>
      <c r="E89" s="270"/>
      <c r="F89" s="270"/>
      <c r="G89" s="270"/>
      <c r="H89" s="270"/>
      <c r="I89" s="270"/>
      <c r="J89" s="270"/>
      <c r="K89" s="270"/>
      <c r="L89" s="270"/>
    </row>
    <row r="90" spans="1:14" ht="12.75" customHeight="1">
      <c r="B90" s="274" t="s">
        <v>111</v>
      </c>
      <c r="D90" s="360" t="s">
        <v>138</v>
      </c>
      <c r="E90" s="297" t="s">
        <v>166</v>
      </c>
      <c r="F90" s="365" t="s">
        <v>167</v>
      </c>
      <c r="G90" s="297" t="s">
        <v>168</v>
      </c>
      <c r="H90" s="297" t="s">
        <v>169</v>
      </c>
      <c r="I90" s="270"/>
      <c r="J90" s="270"/>
    </row>
    <row r="91" spans="1:14" ht="13.5" customHeight="1" thickBot="1">
      <c r="B91" s="274" t="s">
        <v>116</v>
      </c>
      <c r="D91" s="361" t="s">
        <v>170</v>
      </c>
      <c r="E91" s="303" t="s">
        <v>171</v>
      </c>
      <c r="F91" s="366" t="s">
        <v>171</v>
      </c>
      <c r="G91" s="302" t="s">
        <v>172</v>
      </c>
      <c r="H91" s="303" t="s">
        <v>173</v>
      </c>
      <c r="I91" s="270"/>
      <c r="J91" s="304"/>
    </row>
    <row r="92" spans="1:14" ht="20.25" customHeight="1">
      <c r="B92" s="282" t="s">
        <v>149</v>
      </c>
      <c r="C92" s="283"/>
      <c r="D92" s="305"/>
      <c r="E92" s="284"/>
      <c r="F92" s="289"/>
      <c r="G92" s="345"/>
      <c r="H92" s="284"/>
      <c r="I92" s="270"/>
      <c r="J92" s="270"/>
    </row>
    <row r="93" spans="1:14" ht="20.25" customHeight="1">
      <c r="B93" s="288" t="s">
        <v>150</v>
      </c>
      <c r="C93" s="283"/>
      <c r="D93" s="306"/>
      <c r="E93" s="292"/>
      <c r="F93" s="291"/>
      <c r="G93" s="346"/>
      <c r="H93" s="292"/>
      <c r="I93" s="270"/>
      <c r="J93" s="270"/>
    </row>
    <row r="94" spans="1:14" ht="20.25" customHeight="1">
      <c r="B94" s="268" t="s">
        <v>130</v>
      </c>
      <c r="C94" s="283"/>
      <c r="D94" s="307"/>
      <c r="E94" s="364"/>
      <c r="F94" s="362"/>
      <c r="G94" s="347"/>
      <c r="H94" s="364"/>
      <c r="I94" s="270"/>
      <c r="J94" s="270"/>
    </row>
    <row r="95" spans="1:14" ht="20.25" customHeight="1">
      <c r="B95" s="268" t="s">
        <v>129</v>
      </c>
      <c r="C95" s="283"/>
      <c r="D95" s="307"/>
      <c r="E95" s="364"/>
      <c r="F95" s="362"/>
      <c r="G95" s="346"/>
      <c r="H95" s="364"/>
      <c r="I95" s="270"/>
      <c r="J95" s="270"/>
    </row>
    <row r="96" spans="1:14" ht="20.25" customHeight="1">
      <c r="B96" s="268" t="s">
        <v>174</v>
      </c>
      <c r="C96" s="283"/>
      <c r="D96" s="308"/>
      <c r="E96" s="292"/>
      <c r="F96" s="291"/>
      <c r="G96" s="346"/>
      <c r="H96" s="292"/>
      <c r="I96" s="270"/>
      <c r="J96" s="270"/>
    </row>
    <row r="97" spans="2:14" ht="20.25" customHeight="1">
      <c r="B97" s="309" t="s">
        <v>175</v>
      </c>
      <c r="C97" s="283"/>
      <c r="D97" s="348"/>
      <c r="E97" s="350"/>
      <c r="F97" s="363"/>
      <c r="G97" s="349"/>
      <c r="H97" s="350"/>
      <c r="I97" s="270"/>
      <c r="J97" s="270"/>
    </row>
    <row r="98" spans="2:14" ht="20.25" customHeight="1">
      <c r="B98" s="268" t="s">
        <v>176</v>
      </c>
      <c r="C98" s="359"/>
      <c r="D98" s="308"/>
      <c r="E98" s="346"/>
      <c r="F98" s="367"/>
      <c r="G98" s="346"/>
      <c r="H98" s="346" t="s">
        <v>177</v>
      </c>
      <c r="I98" s="270"/>
      <c r="J98" s="270"/>
    </row>
    <row r="99" spans="2:14" ht="20.25" customHeight="1">
      <c r="B99" s="268" t="s">
        <v>178</v>
      </c>
      <c r="C99" s="359"/>
      <c r="D99" s="383"/>
      <c r="E99" s="346"/>
      <c r="F99" s="367"/>
      <c r="G99" s="346"/>
      <c r="H99" s="346" t="s">
        <v>177</v>
      </c>
      <c r="I99" s="270"/>
      <c r="J99" s="270"/>
    </row>
    <row r="100" spans="2:14" ht="20.25" customHeight="1">
      <c r="B100" s="268" t="s">
        <v>179</v>
      </c>
      <c r="C100" s="359"/>
      <c r="D100" s="383"/>
      <c r="E100" s="346"/>
      <c r="F100" s="367"/>
      <c r="G100" s="346"/>
      <c r="H100" s="346" t="s">
        <v>180</v>
      </c>
      <c r="I100" s="270"/>
      <c r="J100" s="270"/>
    </row>
    <row r="101" spans="2:14" ht="20.25" customHeight="1" thickBot="1">
      <c r="B101" s="309" t="s">
        <v>30</v>
      </c>
      <c r="C101" s="393"/>
      <c r="D101" s="310"/>
      <c r="E101" s="349"/>
      <c r="F101" s="394"/>
      <c r="G101" s="349"/>
      <c r="H101" s="349" t="s">
        <v>177</v>
      </c>
      <c r="I101" s="270"/>
      <c r="J101" s="270"/>
    </row>
    <row r="102" spans="2:14" ht="15.75" customHeight="1" thickBot="1">
      <c r="B102" s="495" t="s">
        <v>23</v>
      </c>
      <c r="C102" s="496"/>
      <c r="D102" s="496"/>
      <c r="E102" s="496"/>
      <c r="F102" s="496"/>
      <c r="G102" s="496"/>
      <c r="H102" s="497"/>
      <c r="I102" s="311"/>
      <c r="J102" s="311"/>
      <c r="K102" s="311"/>
      <c r="L102" s="311"/>
    </row>
    <row r="103" spans="2:14">
      <c r="B103" s="288" t="s">
        <v>149</v>
      </c>
      <c r="C103" s="283"/>
      <c r="D103" s="284"/>
      <c r="E103" s="312"/>
      <c r="F103" s="284"/>
      <c r="G103" s="395"/>
      <c r="H103" s="396"/>
      <c r="I103" s="304"/>
      <c r="M103" s="237"/>
      <c r="N103" s="237"/>
    </row>
    <row r="104" spans="2:14">
      <c r="B104" s="288" t="s">
        <v>150</v>
      </c>
      <c r="C104" s="283"/>
      <c r="D104" s="292"/>
      <c r="E104" s="312"/>
      <c r="F104" s="292"/>
      <c r="G104" s="313"/>
      <c r="H104" s="346"/>
      <c r="I104" s="304"/>
      <c r="M104" s="237"/>
      <c r="N104" s="237"/>
    </row>
    <row r="105" spans="2:14">
      <c r="B105" s="268" t="s">
        <v>174</v>
      </c>
      <c r="C105" s="283"/>
      <c r="D105" s="292"/>
      <c r="E105" s="308"/>
      <c r="F105" s="292"/>
      <c r="G105" s="313"/>
      <c r="H105" s="346"/>
      <c r="I105" s="304"/>
      <c r="M105" s="237"/>
      <c r="N105" s="237"/>
    </row>
    <row r="106" spans="2:14">
      <c r="B106" s="268" t="s">
        <v>175</v>
      </c>
      <c r="C106" s="283"/>
      <c r="D106" s="292"/>
      <c r="E106" s="285"/>
      <c r="F106" s="292"/>
      <c r="G106" s="313"/>
      <c r="H106" s="346"/>
      <c r="I106" s="304"/>
      <c r="M106" s="237"/>
      <c r="N106" s="237"/>
    </row>
    <row r="107" spans="2:14">
      <c r="B107" s="268" t="s">
        <v>135</v>
      </c>
      <c r="C107" s="283"/>
      <c r="D107" s="292"/>
      <c r="E107" s="285"/>
      <c r="F107" s="292"/>
      <c r="G107" s="313"/>
      <c r="H107" s="346"/>
      <c r="I107" s="304"/>
      <c r="M107" s="237"/>
      <c r="N107" s="237"/>
    </row>
    <row r="108" spans="2:14">
      <c r="B108" s="268" t="s">
        <v>136</v>
      </c>
      <c r="C108" s="283"/>
      <c r="D108" s="292"/>
      <c r="E108" s="383"/>
      <c r="F108" s="292"/>
      <c r="G108" s="313"/>
      <c r="H108" s="346"/>
      <c r="I108" s="304"/>
      <c r="M108" s="237"/>
      <c r="N108" s="237"/>
    </row>
    <row r="109" spans="2:14" ht="13.9" thickBot="1">
      <c r="B109" s="293" t="s">
        <v>70</v>
      </c>
      <c r="C109" s="283"/>
      <c r="D109" s="350"/>
      <c r="E109" s="310"/>
      <c r="F109" s="350"/>
      <c r="G109" s="351"/>
      <c r="H109" s="349"/>
      <c r="I109" s="304"/>
      <c r="M109" s="237"/>
      <c r="N109" s="237"/>
    </row>
    <row r="110" spans="2:14" ht="13.9" thickBot="1">
      <c r="B110" s="293" t="s">
        <v>30</v>
      </c>
      <c r="C110" s="283"/>
      <c r="D110" s="295"/>
      <c r="E110" s="385"/>
      <c r="F110" s="295"/>
      <c r="G110" s="314"/>
      <c r="H110" s="358" t="s">
        <v>181</v>
      </c>
      <c r="I110" s="304"/>
      <c r="M110" s="237"/>
      <c r="N110" s="237"/>
    </row>
  </sheetData>
  <sheetProtection algorithmName="SHA-512" hashValue="88Ytsjqfqks9oVPLl4auYr0K1rQe14sQ0BdbNh7/L47zkASMCiUy78NXHCbzHE9bcUVxhqP04DMDwKjBRUumcw==" saltValue="mNBDEDTaPCZMMUQTQ+CqjQ==" spinCount="100000" sheet="1" objects="1" scenarios="1"/>
  <mergeCells count="54">
    <mergeCell ref="H45:I45"/>
    <mergeCell ref="H46:I46"/>
    <mergeCell ref="H47:I47"/>
    <mergeCell ref="H48:I48"/>
    <mergeCell ref="H49:I49"/>
    <mergeCell ref="H40:I40"/>
    <mergeCell ref="H41:I41"/>
    <mergeCell ref="H42:I42"/>
    <mergeCell ref="H43:I43"/>
    <mergeCell ref="H44:I44"/>
    <mergeCell ref="H35:I35"/>
    <mergeCell ref="H36:I36"/>
    <mergeCell ref="H37:I37"/>
    <mergeCell ref="H38:I38"/>
    <mergeCell ref="H39:I39"/>
    <mergeCell ref="P11:Q11"/>
    <mergeCell ref="H31:I31"/>
    <mergeCell ref="H32:I33"/>
    <mergeCell ref="H34:I34"/>
    <mergeCell ref="A8:B8"/>
    <mergeCell ref="J11:K11"/>
    <mergeCell ref="M11:N11"/>
    <mergeCell ref="D32:D33"/>
    <mergeCell ref="E32:E33"/>
    <mergeCell ref="F32:F33"/>
    <mergeCell ref="G32:G33"/>
    <mergeCell ref="K32:L32"/>
    <mergeCell ref="K33:L33"/>
    <mergeCell ref="K31:L31"/>
    <mergeCell ref="H8:P9"/>
    <mergeCell ref="K47:L47"/>
    <mergeCell ref="K34:L34"/>
    <mergeCell ref="K37:L37"/>
    <mergeCell ref="K38:L38"/>
    <mergeCell ref="K39:L39"/>
    <mergeCell ref="K40:L40"/>
    <mergeCell ref="K41:L41"/>
    <mergeCell ref="K42:L42"/>
    <mergeCell ref="K43:L43"/>
    <mergeCell ref="K44:L44"/>
    <mergeCell ref="K45:L45"/>
    <mergeCell ref="K46:L46"/>
    <mergeCell ref="K35:L35"/>
    <mergeCell ref="K36:L36"/>
    <mergeCell ref="K48:L48"/>
    <mergeCell ref="K49:L49"/>
    <mergeCell ref="K50:L50"/>
    <mergeCell ref="K51:L51"/>
    <mergeCell ref="D56:D57"/>
    <mergeCell ref="D73:D74"/>
    <mergeCell ref="E73:E74"/>
    <mergeCell ref="H50:I50"/>
    <mergeCell ref="H51:I51"/>
    <mergeCell ref="B102:H102"/>
  </mergeCells>
  <pageMargins left="0.7" right="0.7" top="0.75" bottom="0.75" header="0.3" footer="0.3"/>
  <pageSetup orientation="portrait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axCatchAll xmlns="c7107e41-cbde-453e-957d-bef59b6b0191" xsi:nil="true"/>
    <lcf76f155ced4ddcb4097134ff3c332f xmlns="4197b6aa-b047-4901-9634-8974eea488e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97462DAE9581343A0A87E0E8668CC94" ma:contentTypeVersion="13" ma:contentTypeDescription="Crear nuevo documento." ma:contentTypeScope="" ma:versionID="9d0a7d48b01268485b6bd7abec82f795">
  <xsd:schema xmlns:xsd="http://www.w3.org/2001/XMLSchema" xmlns:xs="http://www.w3.org/2001/XMLSchema" xmlns:p="http://schemas.microsoft.com/office/2006/metadata/properties" xmlns:ns2="4197b6aa-b047-4901-9634-8974eea488e1" xmlns:ns3="c7107e41-cbde-453e-957d-bef59b6b0191" targetNamespace="http://schemas.microsoft.com/office/2006/metadata/properties" ma:root="true" ma:fieldsID="18e421165205c78744eebbf16c038862" ns2:_="" ns3:_="">
    <xsd:import namespace="4197b6aa-b047-4901-9634-8974eea488e1"/>
    <xsd:import namespace="c7107e41-cbde-453e-957d-bef59b6b01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97b6aa-b047-4901-9634-8974eea488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2a3e301e-18ed-4e01-83a2-2080733403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107e41-cbde-453e-957d-bef59b6b019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cac5226-c98b-4965-9635-301b31872cfe}" ma:internalName="TaxCatchAll" ma:showField="CatchAllData" ma:web="c7107e41-cbde-453e-957d-bef59b6b01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3D5E65-2C45-47C5-A360-6FFE2BD66668}"/>
</file>

<file path=customXml/itemProps2.xml><?xml version="1.0" encoding="utf-8"?>
<ds:datastoreItem xmlns:ds="http://schemas.openxmlformats.org/officeDocument/2006/customXml" ds:itemID="{CCF38E01-9366-4739-ACFA-71D51D4899B8}"/>
</file>

<file path=customXml/itemProps3.xml><?xml version="1.0" encoding="utf-8"?>
<ds:datastoreItem xmlns:ds="http://schemas.openxmlformats.org/officeDocument/2006/customXml" ds:itemID="{F8DA4EE7-FDA7-4A7C-86A0-F1D7E4BD5E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CONADEIP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César Flores Amezcua</dc:creator>
  <cp:keywords/>
  <dc:description/>
  <cp:lastModifiedBy>Jorge Andrés Ramírez Elizalde</cp:lastModifiedBy>
  <cp:revision/>
  <dcterms:created xsi:type="dcterms:W3CDTF">2004-03-09T23:34:04Z</dcterms:created>
  <dcterms:modified xsi:type="dcterms:W3CDTF">2023-07-06T15:34:54Z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0x010100197462DAE9581343A0A87E0E8668CC94</vt:lpwstr>
  </property>
  <property fmtid="{D5CDD505-2E9C-101B-9397-08002B2CF9AE}" pid="3" name="MediaServiceImageTags">
    <vt:lpwstr/>
  </property>
</Properties>
</file>